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definedNames/>
  <calcPr fullCalcOnLoad="1"/>
</workbook>
</file>

<file path=xl/sharedStrings.xml><?xml version="1.0" encoding="utf-8"?>
<sst xmlns="http://schemas.openxmlformats.org/spreadsheetml/2006/main" count="426" uniqueCount="74">
  <si>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</si>
  <si>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</si>
  <si>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</si>
  <si>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</si>
  <si>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</si>
  <si>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</si>
  <si>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</si>
  <si>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</si>
  <si>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Périphérie de la ville nouvelle de Cergy-Pontoise</t>
  </si>
  <si>
    <t>Ville nouvelle</t>
  </si>
  <si>
    <t>Ville nouvelle de Cergy-Pontoise</t>
  </si>
  <si>
    <t>95127</t>
  </si>
  <si>
    <t>Cergy</t>
  </si>
  <si>
    <t>95183</t>
  </si>
  <si>
    <t>95218</t>
  </si>
  <si>
    <t>Eragny</t>
  </si>
  <si>
    <t>95323</t>
  </si>
  <si>
    <t>Jouy-le-Moutier</t>
  </si>
  <si>
    <t>95388</t>
  </si>
  <si>
    <t>Menucourt</t>
  </si>
  <si>
    <t>95450</t>
  </si>
  <si>
    <t>Neuville-sur-Oise</t>
  </si>
  <si>
    <t>95476</t>
  </si>
  <si>
    <t>Osny</t>
  </si>
  <si>
    <t>95500</t>
  </si>
  <si>
    <t>95510</t>
  </si>
  <si>
    <t>Puiseux-Pontoise</t>
  </si>
  <si>
    <t>95572</t>
  </si>
  <si>
    <t>95637</t>
  </si>
  <si>
    <t>Code géographique</t>
  </si>
  <si>
    <t>Courdimanche</t>
  </si>
  <si>
    <t>Pontoise</t>
  </si>
  <si>
    <t>Saint-Ouen-l'Aumône</t>
  </si>
  <si>
    <t>Vauréal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</si>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</sst>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  <numFmt numFmtId="167" formatCode="0.000"/>
    <numFmt numFmtId="168" formatCode="0.00000"/>
    <numFmt numFmtId="169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8" width="10.140625" style="0" customWidth="1"/>
  </cols>
  <sheetData>
    <row r="1" ht="12.75">
      <c r="C1" s="2" t="s">
        <v>10</v>
      </c>
    </row>
    <row r="3" ht="12.75">
      <c r="C3" s="8" t="s">
        <v>50</v>
      </c>
    </row>
    <row r="4" spans="1:18" s="1" customFormat="1" ht="12.75">
      <c r="A4" s="20" t="s">
        <v>0</v>
      </c>
      <c r="B4" s="22" t="s">
        <v>29</v>
      </c>
      <c r="C4" s="20" t="s">
        <v>5</v>
      </c>
      <c r="D4" s="24">
        <v>1968</v>
      </c>
      <c r="E4" s="25"/>
      <c r="F4" s="26"/>
      <c r="G4" s="24">
        <v>1975</v>
      </c>
      <c r="H4" s="25"/>
      <c r="I4" s="26"/>
      <c r="J4" s="24">
        <v>1982</v>
      </c>
      <c r="K4" s="25"/>
      <c r="L4" s="26"/>
      <c r="M4" s="24">
        <v>1990</v>
      </c>
      <c r="N4" s="25"/>
      <c r="O4" s="26"/>
      <c r="P4" s="24">
        <v>1999</v>
      </c>
      <c r="Q4" s="25"/>
      <c r="R4" s="26"/>
    </row>
    <row r="5" spans="1:18" s="1" customFormat="1" ht="38.25">
      <c r="A5" s="21"/>
      <c r="B5" s="23"/>
      <c r="C5" s="21"/>
      <c r="D5" s="12" t="s">
        <v>47</v>
      </c>
      <c r="E5" s="12" t="s">
        <v>48</v>
      </c>
      <c r="F5" s="12" t="s">
        <v>49</v>
      </c>
      <c r="G5" s="12" t="s">
        <v>47</v>
      </c>
      <c r="H5" s="12" t="s">
        <v>48</v>
      </c>
      <c r="I5" s="12" t="s">
        <v>49</v>
      </c>
      <c r="J5" s="12" t="s">
        <v>47</v>
      </c>
      <c r="K5" s="12" t="s">
        <v>48</v>
      </c>
      <c r="L5" s="12" t="s">
        <v>49</v>
      </c>
      <c r="M5" s="12" t="s">
        <v>47</v>
      </c>
      <c r="N5" s="12" t="s">
        <v>48</v>
      </c>
      <c r="O5" s="12" t="s">
        <v>49</v>
      </c>
      <c r="P5" s="12" t="s">
        <v>47</v>
      </c>
      <c r="Q5" s="12" t="s">
        <v>48</v>
      </c>
      <c r="R5" s="12" t="s">
        <v>49</v>
      </c>
    </row>
    <row r="6" spans="1:18" s="1" customFormat="1" ht="12.75">
      <c r="A6" s="3" t="s">
        <v>1</v>
      </c>
      <c r="B6" s="3">
        <v>11</v>
      </c>
      <c r="C6" s="3" t="s">
        <v>6</v>
      </c>
      <c r="D6" s="9">
        <v>4397436</v>
      </c>
      <c r="E6" s="9">
        <v>4271632</v>
      </c>
      <c r="F6" s="9">
        <v>125804</v>
      </c>
      <c r="G6" s="9">
        <v>4803805</v>
      </c>
      <c r="H6" s="9">
        <v>4601560</v>
      </c>
      <c r="I6" s="9">
        <v>202245</v>
      </c>
      <c r="J6" s="9">
        <v>4933176</v>
      </c>
      <c r="K6" s="9">
        <v>4561860</v>
      </c>
      <c r="L6" s="9">
        <v>371316</v>
      </c>
      <c r="M6" s="9">
        <v>5342760</v>
      </c>
      <c r="N6" s="9">
        <v>4869652</v>
      </c>
      <c r="O6" s="9">
        <v>473108</v>
      </c>
      <c r="P6" s="9">
        <v>5478898</v>
      </c>
      <c r="Q6" s="9">
        <v>4845434</v>
      </c>
      <c r="R6" s="9">
        <v>633464</v>
      </c>
    </row>
    <row r="7" spans="1:18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4" t="s">
        <v>3</v>
      </c>
      <c r="B8" s="5" t="s">
        <v>2</v>
      </c>
      <c r="C8" s="4" t="s">
        <v>7</v>
      </c>
      <c r="D8" s="10">
        <v>4441416</v>
      </c>
      <c r="E8" s="10">
        <v>4315384</v>
      </c>
      <c r="F8" s="10">
        <v>126032</v>
      </c>
      <c r="G8" s="10">
        <v>4857265</v>
      </c>
      <c r="H8" s="10">
        <v>4654130</v>
      </c>
      <c r="I8" s="10">
        <v>203135</v>
      </c>
      <c r="J8" s="10">
        <v>5005292</v>
      </c>
      <c r="K8" s="10">
        <v>4629712</v>
      </c>
      <c r="L8" s="10">
        <v>375580</v>
      </c>
      <c r="M8" s="10">
        <v>5436945</v>
      </c>
      <c r="N8" s="10">
        <v>4957750</v>
      </c>
      <c r="O8" s="10">
        <v>479195</v>
      </c>
      <c r="P8" s="10">
        <v>5590951</v>
      </c>
      <c r="Q8" s="10">
        <v>4948104</v>
      </c>
      <c r="R8" s="10">
        <v>642847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" t="s">
        <v>4</v>
      </c>
      <c r="B10" s="4"/>
      <c r="C10" s="4" t="s">
        <v>8</v>
      </c>
      <c r="D10" s="10">
        <v>144752</v>
      </c>
      <c r="E10" s="10">
        <v>141360</v>
      </c>
      <c r="F10" s="10">
        <v>3392</v>
      </c>
      <c r="G10" s="10">
        <v>189085</v>
      </c>
      <c r="H10" s="10">
        <v>183410</v>
      </c>
      <c r="I10" s="10">
        <v>5675</v>
      </c>
      <c r="J10" s="10">
        <v>214476</v>
      </c>
      <c r="K10" s="10">
        <v>199620</v>
      </c>
      <c r="L10" s="10">
        <v>14856</v>
      </c>
      <c r="M10" s="10">
        <v>236579</v>
      </c>
      <c r="N10" s="10">
        <v>218712</v>
      </c>
      <c r="O10" s="10">
        <v>17867</v>
      </c>
      <c r="P10" s="10">
        <v>248949</v>
      </c>
      <c r="Q10" s="10">
        <v>225035</v>
      </c>
      <c r="R10" s="10">
        <v>23914</v>
      </c>
    </row>
    <row r="11" spans="1:18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" t="s">
        <v>9</v>
      </c>
      <c r="B12" s="4"/>
      <c r="C12" s="4" t="s">
        <v>10</v>
      </c>
      <c r="D12" s="10">
        <v>17944</v>
      </c>
      <c r="E12" s="10">
        <v>17604</v>
      </c>
      <c r="F12" s="10">
        <v>340</v>
      </c>
      <c r="G12" s="10">
        <v>31820</v>
      </c>
      <c r="H12" s="10">
        <v>30605</v>
      </c>
      <c r="I12" s="10">
        <v>1215</v>
      </c>
      <c r="J12" s="10">
        <v>49800</v>
      </c>
      <c r="K12" s="10">
        <v>46536</v>
      </c>
      <c r="L12" s="10">
        <v>3264</v>
      </c>
      <c r="M12" s="10">
        <v>78031</v>
      </c>
      <c r="N12" s="10">
        <v>71379</v>
      </c>
      <c r="O12" s="10">
        <v>6652</v>
      </c>
      <c r="P12" s="10">
        <v>89002</v>
      </c>
      <c r="Q12" s="10">
        <v>79311</v>
      </c>
      <c r="R12" s="10">
        <v>9691</v>
      </c>
    </row>
    <row r="13" spans="1:18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4" t="s">
        <v>34</v>
      </c>
      <c r="B14" s="5" t="s">
        <v>11</v>
      </c>
      <c r="C14" s="4" t="s">
        <v>12</v>
      </c>
      <c r="D14" s="10">
        <v>1028</v>
      </c>
      <c r="E14" s="10">
        <v>1020</v>
      </c>
      <c r="F14" s="10">
        <v>8</v>
      </c>
      <c r="G14" s="10">
        <v>3505</v>
      </c>
      <c r="H14" s="10">
        <v>3385</v>
      </c>
      <c r="I14" s="10">
        <v>120</v>
      </c>
      <c r="J14" s="10">
        <v>8700</v>
      </c>
      <c r="K14" s="10">
        <v>8108</v>
      </c>
      <c r="L14" s="10">
        <v>592</v>
      </c>
      <c r="M14" s="10">
        <v>23730</v>
      </c>
      <c r="N14" s="10">
        <v>21606</v>
      </c>
      <c r="O14" s="10">
        <v>2124</v>
      </c>
      <c r="P14" s="10">
        <v>26568</v>
      </c>
      <c r="Q14" s="10">
        <v>23360</v>
      </c>
      <c r="R14" s="10">
        <v>3208</v>
      </c>
    </row>
    <row r="15" spans="1:18" ht="12.75">
      <c r="A15" s="4" t="s">
        <v>34</v>
      </c>
      <c r="B15" s="5" t="s">
        <v>13</v>
      </c>
      <c r="C15" s="4" t="s">
        <v>30</v>
      </c>
      <c r="D15" s="10">
        <v>276</v>
      </c>
      <c r="E15" s="10">
        <v>272</v>
      </c>
      <c r="F15" s="10">
        <v>4</v>
      </c>
      <c r="G15" s="10">
        <v>235</v>
      </c>
      <c r="H15" s="10">
        <v>220</v>
      </c>
      <c r="I15" s="10">
        <v>15</v>
      </c>
      <c r="J15" s="10">
        <v>316</v>
      </c>
      <c r="K15" s="10">
        <v>288</v>
      </c>
      <c r="L15" s="10">
        <v>28</v>
      </c>
      <c r="M15" s="10">
        <v>712</v>
      </c>
      <c r="N15" s="10">
        <v>636</v>
      </c>
      <c r="O15" s="10">
        <v>76</v>
      </c>
      <c r="P15" s="10">
        <v>3052</v>
      </c>
      <c r="Q15" s="10">
        <v>2856</v>
      </c>
      <c r="R15" s="10">
        <v>196</v>
      </c>
    </row>
    <row r="16" spans="1:18" ht="12.75">
      <c r="A16" s="4" t="s">
        <v>34</v>
      </c>
      <c r="B16" s="5" t="s">
        <v>14</v>
      </c>
      <c r="C16" s="4" t="s">
        <v>15</v>
      </c>
      <c r="D16" s="10">
        <v>1572</v>
      </c>
      <c r="E16" s="10">
        <v>1548</v>
      </c>
      <c r="F16" s="10">
        <v>24</v>
      </c>
      <c r="G16" s="10">
        <v>1640</v>
      </c>
      <c r="H16" s="10">
        <v>1560</v>
      </c>
      <c r="I16" s="10">
        <v>80</v>
      </c>
      <c r="J16" s="10">
        <v>7528</v>
      </c>
      <c r="K16" s="10">
        <v>7040</v>
      </c>
      <c r="L16" s="10">
        <v>488</v>
      </c>
      <c r="M16" s="10">
        <v>8519</v>
      </c>
      <c r="N16" s="10">
        <v>7955</v>
      </c>
      <c r="O16" s="10">
        <v>564</v>
      </c>
      <c r="P16" s="10">
        <v>8228</v>
      </c>
      <c r="Q16" s="10">
        <v>7456</v>
      </c>
      <c r="R16" s="10">
        <v>772</v>
      </c>
    </row>
    <row r="17" spans="1:18" ht="12.75">
      <c r="A17" s="4" t="s">
        <v>34</v>
      </c>
      <c r="B17" s="5" t="s">
        <v>16</v>
      </c>
      <c r="C17" s="4" t="s">
        <v>17</v>
      </c>
      <c r="D17" s="10">
        <v>472</v>
      </c>
      <c r="E17" s="10">
        <v>468</v>
      </c>
      <c r="F17" s="10">
        <v>4</v>
      </c>
      <c r="G17" s="10">
        <v>475</v>
      </c>
      <c r="H17" s="10">
        <v>460</v>
      </c>
      <c r="I17" s="10">
        <v>15</v>
      </c>
      <c r="J17" s="10">
        <v>3016</v>
      </c>
      <c r="K17" s="10">
        <v>2912</v>
      </c>
      <c r="L17" s="10">
        <v>104</v>
      </c>
      <c r="M17" s="10">
        <v>7740</v>
      </c>
      <c r="N17" s="10">
        <v>7236</v>
      </c>
      <c r="O17" s="10">
        <v>504</v>
      </c>
      <c r="P17" s="10">
        <v>9171</v>
      </c>
      <c r="Q17" s="10">
        <v>8278</v>
      </c>
      <c r="R17" s="10">
        <v>893</v>
      </c>
    </row>
    <row r="18" spans="1:18" ht="12.75">
      <c r="A18" s="4" t="s">
        <v>34</v>
      </c>
      <c r="B18" s="5" t="s">
        <v>18</v>
      </c>
      <c r="C18" s="4" t="s">
        <v>19</v>
      </c>
      <c r="D18" s="10">
        <v>348</v>
      </c>
      <c r="E18" s="10">
        <v>340</v>
      </c>
      <c r="F18" s="10">
        <v>8</v>
      </c>
      <c r="G18" s="10">
        <v>1660</v>
      </c>
      <c r="H18" s="10">
        <v>1555</v>
      </c>
      <c r="I18" s="10">
        <v>105</v>
      </c>
      <c r="J18" s="10">
        <v>2204</v>
      </c>
      <c r="K18" s="10">
        <v>2080</v>
      </c>
      <c r="L18" s="10">
        <v>124</v>
      </c>
      <c r="M18" s="10">
        <v>2368</v>
      </c>
      <c r="N18" s="10">
        <v>2248</v>
      </c>
      <c r="O18" s="10">
        <v>120</v>
      </c>
      <c r="P18" s="10">
        <v>2640</v>
      </c>
      <c r="Q18" s="10">
        <v>2476</v>
      </c>
      <c r="R18" s="10">
        <v>164</v>
      </c>
    </row>
    <row r="19" spans="1:18" ht="12.75">
      <c r="A19" s="4" t="s">
        <v>34</v>
      </c>
      <c r="B19" s="5" t="s">
        <v>20</v>
      </c>
      <c r="C19" s="4" t="s">
        <v>21</v>
      </c>
      <c r="D19" s="10">
        <v>336</v>
      </c>
      <c r="E19" s="10">
        <v>332</v>
      </c>
      <c r="F19" s="10">
        <v>4</v>
      </c>
      <c r="G19" s="10">
        <v>420</v>
      </c>
      <c r="H19" s="10">
        <v>385</v>
      </c>
      <c r="I19" s="10">
        <v>35</v>
      </c>
      <c r="J19" s="10">
        <v>388</v>
      </c>
      <c r="K19" s="10">
        <v>364</v>
      </c>
      <c r="L19" s="10">
        <v>24</v>
      </c>
      <c r="M19" s="10">
        <v>522</v>
      </c>
      <c r="N19" s="10">
        <v>486</v>
      </c>
      <c r="O19" s="10">
        <v>36</v>
      </c>
      <c r="P19" s="10">
        <v>692</v>
      </c>
      <c r="Q19" s="10">
        <v>648</v>
      </c>
      <c r="R19" s="10">
        <v>44</v>
      </c>
    </row>
    <row r="20" spans="1:18" ht="12.75">
      <c r="A20" s="4" t="s">
        <v>34</v>
      </c>
      <c r="B20" s="5" t="s">
        <v>22</v>
      </c>
      <c r="C20" s="4" t="s">
        <v>23</v>
      </c>
      <c r="D20" s="10">
        <v>1620</v>
      </c>
      <c r="E20" s="10">
        <v>1564</v>
      </c>
      <c r="F20" s="10">
        <v>56</v>
      </c>
      <c r="G20" s="10">
        <v>3195</v>
      </c>
      <c r="H20" s="10">
        <v>3100</v>
      </c>
      <c r="I20" s="10">
        <v>95</v>
      </c>
      <c r="J20" s="10">
        <v>5384</v>
      </c>
      <c r="K20" s="10">
        <v>5044</v>
      </c>
      <c r="L20" s="10">
        <v>340</v>
      </c>
      <c r="M20" s="10">
        <v>6139</v>
      </c>
      <c r="N20" s="10">
        <v>5655</v>
      </c>
      <c r="O20" s="10">
        <v>484</v>
      </c>
      <c r="P20" s="10">
        <v>7056</v>
      </c>
      <c r="Q20" s="10">
        <v>6324</v>
      </c>
      <c r="R20" s="10">
        <v>732</v>
      </c>
    </row>
    <row r="21" spans="1:18" ht="12.75">
      <c r="A21" s="4" t="s">
        <v>34</v>
      </c>
      <c r="B21" s="5" t="s">
        <v>24</v>
      </c>
      <c r="C21" s="4" t="s">
        <v>31</v>
      </c>
      <c r="D21" s="10">
        <v>7620</v>
      </c>
      <c r="E21" s="10">
        <v>7484</v>
      </c>
      <c r="F21" s="10">
        <v>136</v>
      </c>
      <c r="G21" s="10">
        <v>13050</v>
      </c>
      <c r="H21" s="10">
        <v>12520</v>
      </c>
      <c r="I21" s="10">
        <v>530</v>
      </c>
      <c r="J21" s="10">
        <v>13480</v>
      </c>
      <c r="K21" s="10">
        <v>12504</v>
      </c>
      <c r="L21" s="10">
        <v>976</v>
      </c>
      <c r="M21" s="10">
        <v>13617</v>
      </c>
      <c r="N21" s="10">
        <v>12205</v>
      </c>
      <c r="O21" s="10">
        <v>1412</v>
      </c>
      <c r="P21" s="10">
        <v>13942</v>
      </c>
      <c r="Q21" s="10">
        <v>12270</v>
      </c>
      <c r="R21" s="10">
        <v>1672</v>
      </c>
    </row>
    <row r="22" spans="1:18" ht="12.75">
      <c r="A22" s="4" t="s">
        <v>34</v>
      </c>
      <c r="B22" s="5" t="s">
        <v>25</v>
      </c>
      <c r="C22" s="4" t="s">
        <v>26</v>
      </c>
      <c r="D22" s="10">
        <v>168</v>
      </c>
      <c r="E22" s="10">
        <v>168</v>
      </c>
      <c r="F22" s="10">
        <v>0</v>
      </c>
      <c r="G22" s="10">
        <v>130</v>
      </c>
      <c r="H22" s="10">
        <v>130</v>
      </c>
      <c r="I22" s="10">
        <v>0</v>
      </c>
      <c r="J22" s="10">
        <v>144</v>
      </c>
      <c r="K22" s="10">
        <v>140</v>
      </c>
      <c r="L22" s="10">
        <v>4</v>
      </c>
      <c r="M22" s="10">
        <v>76</v>
      </c>
      <c r="N22" s="10">
        <v>68</v>
      </c>
      <c r="O22" s="10">
        <v>8</v>
      </c>
      <c r="P22" s="10">
        <v>212</v>
      </c>
      <c r="Q22" s="10">
        <v>204</v>
      </c>
      <c r="R22" s="10">
        <v>8</v>
      </c>
    </row>
    <row r="23" spans="1:18" ht="12.75">
      <c r="A23" s="4" t="s">
        <v>34</v>
      </c>
      <c r="B23" s="5" t="s">
        <v>27</v>
      </c>
      <c r="C23" s="4" t="s">
        <v>32</v>
      </c>
      <c r="D23" s="10">
        <v>4208</v>
      </c>
      <c r="E23" s="10">
        <v>4124</v>
      </c>
      <c r="F23" s="10">
        <v>84</v>
      </c>
      <c r="G23" s="10">
        <v>7290</v>
      </c>
      <c r="H23" s="10">
        <v>7075</v>
      </c>
      <c r="I23" s="10">
        <v>215</v>
      </c>
      <c r="J23" s="10">
        <v>8328</v>
      </c>
      <c r="K23" s="10">
        <v>7760</v>
      </c>
      <c r="L23" s="10">
        <v>568</v>
      </c>
      <c r="M23" s="10">
        <v>9584</v>
      </c>
      <c r="N23" s="10">
        <v>8644</v>
      </c>
      <c r="O23" s="10">
        <v>940</v>
      </c>
      <c r="P23" s="10">
        <v>9816</v>
      </c>
      <c r="Q23" s="10">
        <v>8512</v>
      </c>
      <c r="R23" s="10">
        <v>1304</v>
      </c>
    </row>
    <row r="24" spans="1:18" ht="12.75">
      <c r="A24" s="6" t="s">
        <v>34</v>
      </c>
      <c r="B24" s="7" t="s">
        <v>28</v>
      </c>
      <c r="C24" s="6" t="s">
        <v>33</v>
      </c>
      <c r="D24" s="11">
        <v>296</v>
      </c>
      <c r="E24" s="11">
        <v>284</v>
      </c>
      <c r="F24" s="11">
        <v>12</v>
      </c>
      <c r="G24" s="11">
        <v>220</v>
      </c>
      <c r="H24" s="11">
        <v>215</v>
      </c>
      <c r="I24" s="11">
        <v>5</v>
      </c>
      <c r="J24" s="11">
        <v>312</v>
      </c>
      <c r="K24" s="11">
        <v>296</v>
      </c>
      <c r="L24" s="11">
        <v>16</v>
      </c>
      <c r="M24" s="11">
        <v>5024</v>
      </c>
      <c r="N24" s="11">
        <v>4640</v>
      </c>
      <c r="O24" s="11">
        <v>384</v>
      </c>
      <c r="P24" s="11">
        <v>7625</v>
      </c>
      <c r="Q24" s="11">
        <v>6927</v>
      </c>
      <c r="R24" s="11">
        <v>698</v>
      </c>
    </row>
    <row r="25" s="1" customFormat="1" ht="12.75">
      <c r="C25" s="1" t="s">
        <v>51</v>
      </c>
    </row>
    <row r="26" s="1" customFormat="1" ht="12.75"/>
    <row r="27" spans="3:6" s="1" customFormat="1" ht="12.75">
      <c r="C27" t="s">
        <v>72</v>
      </c>
      <c r="E27" s="18"/>
      <c r="F27" s="18"/>
    </row>
    <row r="28" spans="3:16" s="1" customFormat="1" ht="12.75">
      <c r="C28" s="18"/>
      <c r="D28" s="18"/>
      <c r="E28" s="18"/>
      <c r="F28" s="18"/>
      <c r="G28" s="18"/>
      <c r="J28" s="18"/>
      <c r="M28" s="18"/>
      <c r="P28" s="18"/>
    </row>
    <row r="29" spans="4:29" ht="12.7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4:16" ht="12.75">
      <c r="D30" s="18"/>
      <c r="G30" s="18"/>
      <c r="J30" s="18"/>
      <c r="M30" s="18"/>
      <c r="P30" s="18"/>
    </row>
    <row r="31" spans="4:16" ht="12.75">
      <c r="D31" s="18"/>
      <c r="G31" s="18"/>
      <c r="J31" s="18"/>
      <c r="M31" s="18"/>
      <c r="P31" s="18"/>
    </row>
    <row r="32" spans="4:16" ht="12.75">
      <c r="D32" s="18"/>
      <c r="G32" s="18"/>
      <c r="J32" s="18"/>
      <c r="M32" s="18"/>
      <c r="P32" s="18"/>
    </row>
    <row r="33" spans="4:16" ht="12.75">
      <c r="D33" s="18"/>
      <c r="G33" s="18"/>
      <c r="J33" s="18"/>
      <c r="M33" s="18"/>
      <c r="P33" s="18"/>
    </row>
    <row r="34" spans="4:16" ht="12.75">
      <c r="D34" s="18"/>
      <c r="G34" s="18"/>
      <c r="J34" s="18"/>
      <c r="M34" s="18"/>
      <c r="P34" s="18"/>
    </row>
    <row r="35" spans="4:16" ht="12.75">
      <c r="D35" s="18"/>
      <c r="G35" s="18"/>
      <c r="J35" s="18"/>
      <c r="M35" s="18"/>
      <c r="P35" s="18"/>
    </row>
    <row r="36" spans="4:16" ht="12.75">
      <c r="D36" s="18"/>
      <c r="G36" s="18"/>
      <c r="J36" s="18"/>
      <c r="M36" s="18"/>
      <c r="P36" s="18"/>
    </row>
    <row r="37" spans="4:16" ht="12.75">
      <c r="D37" s="18"/>
      <c r="G37" s="18"/>
      <c r="J37" s="18"/>
      <c r="M37" s="18"/>
      <c r="P37" s="18"/>
    </row>
    <row r="38" spans="4:16" ht="12.75">
      <c r="D38" s="18"/>
      <c r="G38" s="18"/>
      <c r="J38" s="18"/>
      <c r="M38" s="18"/>
      <c r="P38" s="18"/>
    </row>
    <row r="39" spans="4:16" ht="12.75">
      <c r="D39" s="18"/>
      <c r="G39" s="18"/>
      <c r="J39" s="18"/>
      <c r="M39" s="18"/>
      <c r="P39" s="18"/>
    </row>
    <row r="40" spans="4:16" ht="12.75">
      <c r="D40" s="18"/>
      <c r="G40" s="18"/>
      <c r="J40" s="18"/>
      <c r="M40" s="18"/>
      <c r="P40" s="18"/>
    </row>
    <row r="41" spans="4:16" ht="12.75">
      <c r="D41" s="18"/>
      <c r="G41" s="18"/>
      <c r="J41" s="18"/>
      <c r="M41" s="18"/>
      <c r="P41" s="18"/>
    </row>
    <row r="42" spans="4:16" ht="12.75">
      <c r="D42" s="18"/>
      <c r="G42" s="18"/>
      <c r="J42" s="18"/>
      <c r="M42" s="18"/>
      <c r="P42" s="18"/>
    </row>
    <row r="43" spans="4:16" ht="12.75">
      <c r="D43" s="18"/>
      <c r="G43" s="18"/>
      <c r="J43" s="18"/>
      <c r="M43" s="18"/>
      <c r="P43" s="18"/>
    </row>
    <row r="44" spans="4:16" ht="12.75">
      <c r="D44" s="18"/>
      <c r="G44" s="18"/>
      <c r="J44" s="18"/>
      <c r="M44" s="18"/>
      <c r="P44" s="18"/>
    </row>
    <row r="45" spans="4:16" ht="12.75">
      <c r="D45" s="18"/>
      <c r="G45" s="18"/>
      <c r="J45" s="18"/>
      <c r="M45" s="18"/>
      <c r="P45" s="18"/>
    </row>
    <row r="46" spans="4:16" ht="12.75">
      <c r="D46" s="18"/>
      <c r="G46" s="18"/>
      <c r="J46" s="18"/>
      <c r="M46" s="18"/>
      <c r="P46" s="18"/>
    </row>
    <row r="47" spans="4:16" ht="12.75">
      <c r="D47" s="18"/>
      <c r="G47" s="18"/>
      <c r="J47" s="18"/>
      <c r="M47" s="18"/>
      <c r="P47" s="18"/>
    </row>
  </sheetData>
  <mergeCells count="8">
    <mergeCell ref="P4:R4"/>
    <mergeCell ref="D4:F4"/>
    <mergeCell ref="G4:I4"/>
    <mergeCell ref="J4:L4"/>
    <mergeCell ref="A4:A5"/>
    <mergeCell ref="B4:B5"/>
    <mergeCell ref="C4:C5"/>
    <mergeCell ref="M4:O4"/>
  </mergeCells>
  <printOptions/>
  <pageMargins left="0.2" right="0.21" top="1" bottom="1" header="0.4921259845" footer="0.492125984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10</v>
      </c>
      <c r="D1" s="2"/>
    </row>
    <row r="3" spans="3:4" ht="12.75">
      <c r="C3" s="8" t="s">
        <v>52</v>
      </c>
      <c r="D3" s="8"/>
    </row>
    <row r="4" spans="1:11" s="1" customFormat="1" ht="24.75" customHeight="1">
      <c r="A4" s="20" t="s">
        <v>0</v>
      </c>
      <c r="B4" s="22" t="s">
        <v>29</v>
      </c>
      <c r="C4" s="20" t="s">
        <v>5</v>
      </c>
      <c r="D4" s="27" t="s">
        <v>53</v>
      </c>
      <c r="E4" s="28"/>
      <c r="F4" s="28"/>
      <c r="G4" s="29"/>
      <c r="H4" s="27" t="s">
        <v>58</v>
      </c>
      <c r="I4" s="28"/>
      <c r="J4" s="28"/>
      <c r="K4" s="29"/>
    </row>
    <row r="5" spans="1:11" s="1" customFormat="1" ht="25.5">
      <c r="A5" s="21"/>
      <c r="B5" s="23"/>
      <c r="C5" s="21"/>
      <c r="D5" s="12" t="s">
        <v>54</v>
      </c>
      <c r="E5" s="12" t="s">
        <v>55</v>
      </c>
      <c r="F5" s="12" t="s">
        <v>56</v>
      </c>
      <c r="G5" s="12" t="s">
        <v>57</v>
      </c>
      <c r="H5" s="12" t="s">
        <v>54</v>
      </c>
      <c r="I5" s="12" t="s">
        <v>55</v>
      </c>
      <c r="J5" s="12" t="s">
        <v>56</v>
      </c>
      <c r="K5" s="12" t="s">
        <v>57</v>
      </c>
    </row>
    <row r="6" spans="1:11" s="1" customFormat="1" ht="12.75">
      <c r="A6" s="3" t="s">
        <v>1</v>
      </c>
      <c r="B6" s="3">
        <v>11</v>
      </c>
      <c r="C6" s="3" t="s">
        <v>6</v>
      </c>
      <c r="D6" s="15">
        <v>1.2753</v>
      </c>
      <c r="E6" s="15">
        <v>0.3785</v>
      </c>
      <c r="F6" s="15">
        <v>1.0013</v>
      </c>
      <c r="G6" s="15">
        <v>0.2797</v>
      </c>
      <c r="H6" s="15">
        <v>1.0724</v>
      </c>
      <c r="I6" s="15">
        <v>-0.1231</v>
      </c>
      <c r="J6" s="15">
        <v>0.819</v>
      </c>
      <c r="K6" s="15">
        <v>-0.0553</v>
      </c>
    </row>
    <row r="7" spans="1:11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3</v>
      </c>
      <c r="B8" s="5" t="s">
        <v>2</v>
      </c>
      <c r="C8" s="4" t="s">
        <v>7</v>
      </c>
      <c r="D8" s="16">
        <v>1.2915</v>
      </c>
      <c r="E8" s="16">
        <v>0.4276</v>
      </c>
      <c r="F8" s="16">
        <v>1.0387</v>
      </c>
      <c r="G8" s="16">
        <v>0.3105</v>
      </c>
      <c r="H8" s="16">
        <v>1.0893</v>
      </c>
      <c r="I8" s="16">
        <v>-0.0747</v>
      </c>
      <c r="J8" s="16">
        <v>0.8588</v>
      </c>
      <c r="K8" s="16">
        <v>-0.0216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4</v>
      </c>
      <c r="B10" s="4"/>
      <c r="C10" s="4" t="s">
        <v>8</v>
      </c>
      <c r="D10" s="16">
        <v>3.9048</v>
      </c>
      <c r="E10" s="16">
        <v>1.8072</v>
      </c>
      <c r="F10" s="16">
        <v>1.2328</v>
      </c>
      <c r="G10" s="16">
        <v>0.5673</v>
      </c>
      <c r="H10" s="16">
        <v>3.8041</v>
      </c>
      <c r="I10" s="16">
        <v>1.2111</v>
      </c>
      <c r="J10" s="16">
        <v>1.1476</v>
      </c>
      <c r="K10" s="16">
        <v>0.3168</v>
      </c>
    </row>
    <row r="11" spans="1:1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9</v>
      </c>
      <c r="B12" s="4"/>
      <c r="C12" s="4" t="s">
        <v>10</v>
      </c>
      <c r="D12" s="16">
        <v>8.5594</v>
      </c>
      <c r="E12" s="16">
        <v>6.5741</v>
      </c>
      <c r="F12" s="16">
        <v>5.7705</v>
      </c>
      <c r="G12" s="16">
        <v>1.4708</v>
      </c>
      <c r="H12" s="16">
        <v>8.2517</v>
      </c>
      <c r="I12" s="16">
        <v>6.1378</v>
      </c>
      <c r="J12" s="16">
        <v>5.4892</v>
      </c>
      <c r="K12" s="16">
        <v>1.1764</v>
      </c>
    </row>
    <row r="13" spans="1:1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4" t="s">
        <v>34</v>
      </c>
      <c r="B14" s="5" t="s">
        <v>11</v>
      </c>
      <c r="C14" s="4" t="s">
        <v>12</v>
      </c>
      <c r="D14" s="16">
        <v>19.2263</v>
      </c>
      <c r="E14" s="16">
        <v>13.7952</v>
      </c>
      <c r="F14" s="16">
        <v>13.3544</v>
      </c>
      <c r="G14" s="16">
        <v>1.2617</v>
      </c>
      <c r="H14" s="16">
        <v>18.7653</v>
      </c>
      <c r="I14" s="16">
        <v>13.2202</v>
      </c>
      <c r="J14" s="16">
        <v>13.025</v>
      </c>
      <c r="K14" s="16">
        <v>0.8701</v>
      </c>
    </row>
    <row r="15" spans="1:11" ht="12.75">
      <c r="A15" s="4" t="s">
        <v>34</v>
      </c>
      <c r="B15" s="5" t="s">
        <v>13</v>
      </c>
      <c r="C15" s="4" t="s">
        <v>30</v>
      </c>
      <c r="D15" s="16">
        <v>-2.2792</v>
      </c>
      <c r="E15" s="16">
        <v>4.2996</v>
      </c>
      <c r="F15" s="16">
        <v>10.6806</v>
      </c>
      <c r="G15" s="16">
        <v>17.5319</v>
      </c>
      <c r="H15" s="16">
        <v>-2.9961</v>
      </c>
      <c r="I15" s="16">
        <v>3.9027</v>
      </c>
      <c r="J15" s="16">
        <v>10.4031</v>
      </c>
      <c r="K15" s="16">
        <v>18.1401</v>
      </c>
    </row>
    <row r="16" spans="1:11" ht="12.75">
      <c r="A16" s="4" t="s">
        <v>34</v>
      </c>
      <c r="B16" s="5" t="s">
        <v>14</v>
      </c>
      <c r="C16" s="4" t="s">
        <v>15</v>
      </c>
      <c r="D16" s="16">
        <v>0.609</v>
      </c>
      <c r="E16" s="16">
        <v>24.1874</v>
      </c>
      <c r="F16" s="16">
        <v>1.5569</v>
      </c>
      <c r="G16" s="16">
        <v>-0.385</v>
      </c>
      <c r="H16" s="16">
        <v>0.1108</v>
      </c>
      <c r="I16" s="16">
        <v>23.8875</v>
      </c>
      <c r="J16" s="16">
        <v>1.5382</v>
      </c>
      <c r="K16" s="16">
        <v>-0.7164</v>
      </c>
    </row>
    <row r="17" spans="1:11" ht="12.75">
      <c r="A17" s="4" t="s">
        <v>34</v>
      </c>
      <c r="B17" s="5" t="s">
        <v>16</v>
      </c>
      <c r="C17" s="4" t="s">
        <v>17</v>
      </c>
      <c r="D17" s="16">
        <v>0.0909</v>
      </c>
      <c r="E17" s="16">
        <v>30.0488</v>
      </c>
      <c r="F17" s="16">
        <v>12.4946</v>
      </c>
      <c r="G17" s="16">
        <v>1.9007</v>
      </c>
      <c r="H17" s="16">
        <v>-0.2469</v>
      </c>
      <c r="I17" s="16">
        <v>29.9933</v>
      </c>
      <c r="J17" s="16">
        <v>12.0424</v>
      </c>
      <c r="K17" s="16">
        <v>1.5044</v>
      </c>
    </row>
    <row r="18" spans="1:11" ht="12.75">
      <c r="A18" s="4" t="s">
        <v>34</v>
      </c>
      <c r="B18" s="5" t="s">
        <v>18</v>
      </c>
      <c r="C18" s="4" t="s">
        <v>19</v>
      </c>
      <c r="D18" s="16">
        <v>25.1066</v>
      </c>
      <c r="E18" s="16">
        <v>4.1115</v>
      </c>
      <c r="F18" s="16">
        <v>0.9006</v>
      </c>
      <c r="G18" s="16">
        <v>1.2141</v>
      </c>
      <c r="H18" s="16">
        <v>24.354</v>
      </c>
      <c r="I18" s="16">
        <v>4.2216</v>
      </c>
      <c r="J18" s="16">
        <v>0.975</v>
      </c>
      <c r="K18" s="16">
        <v>1.0779</v>
      </c>
    </row>
    <row r="19" spans="1:11" ht="12.75">
      <c r="A19" s="4" t="s">
        <v>34</v>
      </c>
      <c r="B19" s="5" t="s">
        <v>20</v>
      </c>
      <c r="C19" s="4" t="s">
        <v>21</v>
      </c>
      <c r="D19" s="16">
        <v>3.2509</v>
      </c>
      <c r="E19" s="16">
        <v>-1.1202</v>
      </c>
      <c r="F19" s="16">
        <v>3.7755</v>
      </c>
      <c r="G19" s="16">
        <v>3.1784</v>
      </c>
      <c r="H19" s="16">
        <v>2.1461</v>
      </c>
      <c r="I19" s="16">
        <v>-0.7941</v>
      </c>
      <c r="J19" s="16">
        <v>3.6769</v>
      </c>
      <c r="K19" s="16">
        <v>3.2444</v>
      </c>
    </row>
    <row r="20" spans="1:11" ht="12.75">
      <c r="A20" s="4" t="s">
        <v>34</v>
      </c>
      <c r="B20" s="5" t="s">
        <v>22</v>
      </c>
      <c r="C20" s="4" t="s">
        <v>23</v>
      </c>
      <c r="D20" s="16">
        <v>10.2269</v>
      </c>
      <c r="E20" s="16">
        <v>7.6999</v>
      </c>
      <c r="F20" s="16">
        <v>1.6529</v>
      </c>
      <c r="G20" s="16">
        <v>1.5571</v>
      </c>
      <c r="H20" s="16">
        <v>10.3059</v>
      </c>
      <c r="I20" s="16">
        <v>7.1647</v>
      </c>
      <c r="J20" s="16">
        <v>1.4386</v>
      </c>
      <c r="K20" s="16">
        <v>1.2487</v>
      </c>
    </row>
    <row r="21" spans="1:11" ht="12.75">
      <c r="A21" s="4" t="s">
        <v>34</v>
      </c>
      <c r="B21" s="5" t="s">
        <v>24</v>
      </c>
      <c r="C21" s="4" t="s">
        <v>31</v>
      </c>
      <c r="D21" s="16">
        <v>8.0187</v>
      </c>
      <c r="E21" s="16">
        <v>0.4619</v>
      </c>
      <c r="F21" s="16">
        <v>0.1264</v>
      </c>
      <c r="G21" s="16">
        <v>0.2621</v>
      </c>
      <c r="H21" s="16">
        <v>7.6561</v>
      </c>
      <c r="I21" s="16">
        <v>-0.0182</v>
      </c>
      <c r="J21" s="16">
        <v>-0.3019</v>
      </c>
      <c r="K21" s="16">
        <v>0.059</v>
      </c>
    </row>
    <row r="22" spans="1:11" ht="12.75">
      <c r="A22" s="4" t="s">
        <v>34</v>
      </c>
      <c r="B22" s="5" t="s">
        <v>25</v>
      </c>
      <c r="C22" s="4" t="s">
        <v>26</v>
      </c>
      <c r="D22" s="16">
        <v>-3.6096</v>
      </c>
      <c r="E22" s="16">
        <v>1.4645</v>
      </c>
      <c r="F22" s="16">
        <v>-7.6731</v>
      </c>
      <c r="G22" s="16">
        <v>12.0592</v>
      </c>
      <c r="H22" s="16">
        <v>-3.6096</v>
      </c>
      <c r="I22" s="16">
        <v>1.059</v>
      </c>
      <c r="J22" s="16">
        <v>-8.6261</v>
      </c>
      <c r="K22" s="16">
        <v>12.9678</v>
      </c>
    </row>
    <row r="23" spans="1:11" ht="12.75">
      <c r="A23" s="4" t="s">
        <v>34</v>
      </c>
      <c r="B23" s="5" t="s">
        <v>27</v>
      </c>
      <c r="C23" s="4" t="s">
        <v>32</v>
      </c>
      <c r="D23" s="16">
        <v>8.197</v>
      </c>
      <c r="E23" s="16">
        <v>1.9103</v>
      </c>
      <c r="F23" s="16">
        <v>1.7703</v>
      </c>
      <c r="G23" s="16">
        <v>0.2658</v>
      </c>
      <c r="H23" s="16">
        <v>8.0455</v>
      </c>
      <c r="I23" s="16">
        <v>1.3223</v>
      </c>
      <c r="J23" s="16">
        <v>1.3568</v>
      </c>
      <c r="K23" s="16">
        <v>-0.1706</v>
      </c>
    </row>
    <row r="24" spans="1:11" ht="12.75">
      <c r="A24" s="6" t="s">
        <v>34</v>
      </c>
      <c r="B24" s="7" t="s">
        <v>28</v>
      </c>
      <c r="C24" s="6" t="s">
        <v>33</v>
      </c>
      <c r="D24" s="17">
        <v>-4.165</v>
      </c>
      <c r="E24" s="17">
        <v>5.0916</v>
      </c>
      <c r="F24" s="17">
        <v>41.5037</v>
      </c>
      <c r="G24" s="17">
        <v>4.7394</v>
      </c>
      <c r="H24" s="17">
        <v>-3.9119</v>
      </c>
      <c r="I24" s="17">
        <v>4.6496</v>
      </c>
      <c r="J24" s="17">
        <v>41.0295</v>
      </c>
      <c r="K24" s="17">
        <v>4.5478</v>
      </c>
    </row>
    <row r="25" s="1" customFormat="1" ht="12.75"/>
    <row r="26" spans="3:7" s="1" customFormat="1" ht="12.75">
      <c r="C26" t="s">
        <v>72</v>
      </c>
      <c r="D26" s="18"/>
      <c r="E26" s="18"/>
      <c r="F26" s="18"/>
      <c r="G26" s="18"/>
    </row>
    <row r="27" spans="3:11" s="1" customFormat="1" ht="12.75">
      <c r="C27" s="18"/>
      <c r="D27" s="19"/>
      <c r="E27" s="19"/>
      <c r="F27" s="19"/>
      <c r="G27" s="19"/>
      <c r="H27" s="19"/>
      <c r="I27" s="19"/>
      <c r="J27" s="19"/>
      <c r="K27" s="19"/>
    </row>
    <row r="28" spans="4:11" ht="12.75">
      <c r="D28" s="19"/>
      <c r="E28" s="19"/>
      <c r="F28" s="19"/>
      <c r="G28" s="19"/>
      <c r="H28" s="19"/>
      <c r="I28" s="19"/>
      <c r="J28" s="19"/>
      <c r="K28" s="19"/>
    </row>
    <row r="29" spans="4:11" ht="12.75">
      <c r="D29" s="19"/>
      <c r="E29" s="19"/>
      <c r="F29" s="19"/>
      <c r="G29" s="19"/>
      <c r="H29" s="19"/>
      <c r="I29" s="19"/>
      <c r="J29" s="19"/>
      <c r="K29" s="19"/>
    </row>
    <row r="30" spans="4:11" ht="12.75">
      <c r="D30" s="19"/>
      <c r="E30" s="19"/>
      <c r="F30" s="19"/>
      <c r="G30" s="19"/>
      <c r="H30" s="19"/>
      <c r="I30" s="19"/>
      <c r="J30" s="19"/>
      <c r="K30" s="19"/>
    </row>
    <row r="31" spans="4:11" ht="12.75">
      <c r="D31" s="19"/>
      <c r="E31" s="19"/>
      <c r="F31" s="19"/>
      <c r="G31" s="19"/>
      <c r="H31" s="19"/>
      <c r="I31" s="19"/>
      <c r="J31" s="19"/>
      <c r="K31" s="19"/>
    </row>
    <row r="32" spans="4:11" ht="12.75">
      <c r="D32" s="19"/>
      <c r="E32" s="19"/>
      <c r="F32" s="19"/>
      <c r="G32" s="19"/>
      <c r="H32" s="19"/>
      <c r="I32" s="19"/>
      <c r="J32" s="19"/>
      <c r="K32" s="19"/>
    </row>
    <row r="33" spans="4:11" ht="12.75">
      <c r="D33" s="19"/>
      <c r="E33" s="19"/>
      <c r="F33" s="19"/>
      <c r="G33" s="19"/>
      <c r="H33" s="19"/>
      <c r="I33" s="19"/>
      <c r="J33" s="19"/>
      <c r="K33" s="19"/>
    </row>
    <row r="34" spans="4:11" ht="12.75">
      <c r="D34" s="19"/>
      <c r="E34" s="19"/>
      <c r="F34" s="19"/>
      <c r="G34" s="19"/>
      <c r="H34" s="19"/>
      <c r="I34" s="19"/>
      <c r="J34" s="19"/>
      <c r="K34" s="19"/>
    </row>
    <row r="35" spans="4:11" ht="12.75">
      <c r="D35" s="19"/>
      <c r="E35" s="19"/>
      <c r="F35" s="19"/>
      <c r="G35" s="19"/>
      <c r="H35" s="19"/>
      <c r="I35" s="19"/>
      <c r="J35" s="19"/>
      <c r="K35" s="19"/>
    </row>
    <row r="36" spans="4:11" ht="12.75">
      <c r="D36" s="19"/>
      <c r="E36" s="19"/>
      <c r="F36" s="19"/>
      <c r="G36" s="19"/>
      <c r="H36" s="19"/>
      <c r="I36" s="19"/>
      <c r="J36" s="19"/>
      <c r="K36" s="19"/>
    </row>
    <row r="37" spans="4:11" ht="12.75">
      <c r="D37" s="19"/>
      <c r="E37" s="19"/>
      <c r="F37" s="19"/>
      <c r="G37" s="19"/>
      <c r="H37" s="19"/>
      <c r="I37" s="19"/>
      <c r="J37" s="19"/>
      <c r="K37" s="19"/>
    </row>
    <row r="38" spans="4:11" ht="12.75">
      <c r="D38" s="19"/>
      <c r="E38" s="19"/>
      <c r="F38" s="19"/>
      <c r="G38" s="19"/>
      <c r="H38" s="19"/>
      <c r="I38" s="19"/>
      <c r="J38" s="19"/>
      <c r="K38" s="19"/>
    </row>
    <row r="39" spans="4:11" ht="12.75">
      <c r="D39" s="19"/>
      <c r="E39" s="19"/>
      <c r="F39" s="19"/>
      <c r="G39" s="19"/>
      <c r="H39" s="19"/>
      <c r="I39" s="19"/>
      <c r="J39" s="19"/>
      <c r="K39" s="19"/>
    </row>
    <row r="40" spans="4:11" ht="12.75">
      <c r="D40" s="19"/>
      <c r="E40" s="19"/>
      <c r="F40" s="19"/>
      <c r="G40" s="19"/>
      <c r="H40" s="19"/>
      <c r="I40" s="19"/>
      <c r="J40" s="19"/>
      <c r="K40" s="19"/>
    </row>
    <row r="41" spans="4:11" ht="12.75">
      <c r="D41" s="19"/>
      <c r="E41" s="19"/>
      <c r="F41" s="19"/>
      <c r="G41" s="19"/>
      <c r="H41" s="19"/>
      <c r="I41" s="19"/>
      <c r="J41" s="19"/>
      <c r="K41" s="19"/>
    </row>
    <row r="42" spans="4:11" ht="12.75">
      <c r="D42" s="19"/>
      <c r="E42" s="19"/>
      <c r="F42" s="19"/>
      <c r="G42" s="19"/>
      <c r="H42" s="19"/>
      <c r="I42" s="19"/>
      <c r="J42" s="19"/>
      <c r="K42" s="19"/>
    </row>
    <row r="43" spans="4:11" ht="12.75">
      <c r="D43" s="19"/>
      <c r="E43" s="19"/>
      <c r="F43" s="19"/>
      <c r="G43" s="19"/>
      <c r="H43" s="19"/>
      <c r="I43" s="19"/>
      <c r="J43" s="19"/>
      <c r="K43" s="19"/>
    </row>
    <row r="44" spans="4:11" ht="12.75">
      <c r="D44" s="19"/>
      <c r="E44" s="19"/>
      <c r="F44" s="19"/>
      <c r="G44" s="19"/>
      <c r="H44" s="19"/>
      <c r="I44" s="19"/>
      <c r="J44" s="19"/>
      <c r="K44" s="19"/>
    </row>
    <row r="45" spans="4:11" ht="12.75">
      <c r="D45" s="19"/>
      <c r="E45" s="19"/>
      <c r="F45" s="19"/>
      <c r="G45" s="19"/>
      <c r="H45" s="19"/>
      <c r="I45" s="19"/>
      <c r="J45" s="19"/>
      <c r="K45" s="19"/>
    </row>
    <row r="46" spans="4:11" ht="12.75">
      <c r="D46" s="19"/>
      <c r="E46" s="19"/>
      <c r="F46" s="19"/>
      <c r="G46" s="19"/>
      <c r="H46" s="19"/>
      <c r="I46" s="19"/>
      <c r="J46" s="19"/>
      <c r="K46" s="19"/>
    </row>
    <row r="47" spans="4:11" ht="12.75">
      <c r="D47" s="19"/>
      <c r="E47" s="19"/>
      <c r="F47" s="19"/>
      <c r="G47" s="19"/>
      <c r="H47" s="19"/>
      <c r="I47" s="19"/>
      <c r="J47" s="19"/>
      <c r="K47" s="19"/>
    </row>
    <row r="48" spans="4:11" ht="12.75">
      <c r="D48" s="19"/>
      <c r="E48" s="19"/>
      <c r="F48" s="19"/>
      <c r="G48" s="19"/>
      <c r="H48" s="19"/>
      <c r="I48" s="19"/>
      <c r="J48" s="19"/>
      <c r="K48" s="19"/>
    </row>
    <row r="49" spans="4:11" ht="12.75">
      <c r="D49" s="19"/>
      <c r="E49" s="19"/>
      <c r="F49" s="19"/>
      <c r="G49" s="19"/>
      <c r="H49" s="19"/>
      <c r="I49" s="19"/>
      <c r="J49" s="19"/>
      <c r="K49" s="19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10</v>
      </c>
      <c r="D1" s="2"/>
    </row>
    <row r="3" spans="3:4" ht="12.75">
      <c r="C3" s="8" t="s">
        <v>61</v>
      </c>
      <c r="D3" s="8"/>
    </row>
    <row r="4" spans="1:8" s="1" customFormat="1" ht="24.75" customHeight="1">
      <c r="A4" s="20" t="s">
        <v>0</v>
      </c>
      <c r="B4" s="22" t="s">
        <v>29</v>
      </c>
      <c r="C4" s="20" t="s">
        <v>5</v>
      </c>
      <c r="D4" s="27" t="s">
        <v>60</v>
      </c>
      <c r="E4" s="28"/>
      <c r="F4" s="28"/>
      <c r="G4" s="28"/>
      <c r="H4" s="29"/>
    </row>
    <row r="5" spans="1:8" s="1" customFormat="1" ht="12.75">
      <c r="A5" s="21"/>
      <c r="B5" s="23"/>
      <c r="C5" s="21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5">
        <v>60.368</v>
      </c>
      <c r="E6" s="15">
        <v>63.8657</v>
      </c>
      <c r="F6" s="15">
        <v>61.1322</v>
      </c>
      <c r="G6" s="15">
        <v>62.042</v>
      </c>
      <c r="H6" s="15">
        <v>61.6365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60.3141</v>
      </c>
      <c r="E8" s="16">
        <v>63.8078</v>
      </c>
      <c r="F8" s="16">
        <v>61.1194</v>
      </c>
      <c r="G8" s="16">
        <v>62.0284</v>
      </c>
      <c r="H8" s="16">
        <v>61.674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4"/>
      <c r="C10" s="4" t="s">
        <v>8</v>
      </c>
      <c r="D10" s="16">
        <v>59.0998</v>
      </c>
      <c r="E10" s="16">
        <v>64.8584</v>
      </c>
      <c r="F10" s="16">
        <v>62.0871</v>
      </c>
      <c r="G10" s="16">
        <v>61.7856</v>
      </c>
      <c r="H10" s="16">
        <v>61.4157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9</v>
      </c>
      <c r="B12" s="4"/>
      <c r="C12" s="4" t="s">
        <v>10</v>
      </c>
      <c r="D12" s="16">
        <v>58.2068</v>
      </c>
      <c r="E12" s="16">
        <v>66.7086</v>
      </c>
      <c r="F12" s="16">
        <v>67.5749</v>
      </c>
      <c r="G12" s="16">
        <v>68.1047</v>
      </c>
      <c r="H12" s="16">
        <v>64.7532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34</v>
      </c>
      <c r="B14" s="5" t="s">
        <v>11</v>
      </c>
      <c r="C14" s="4" t="s">
        <v>12</v>
      </c>
      <c r="D14" s="16">
        <v>66.4083</v>
      </c>
      <c r="E14" s="16">
        <v>66.6984</v>
      </c>
      <c r="F14" s="16">
        <v>70.4568</v>
      </c>
      <c r="G14" s="16">
        <v>71.1587</v>
      </c>
      <c r="H14" s="16">
        <v>63.2752</v>
      </c>
    </row>
    <row r="15" spans="1:8" ht="12.75">
      <c r="A15" s="4" t="s">
        <v>34</v>
      </c>
      <c r="B15" s="5" t="s">
        <v>13</v>
      </c>
      <c r="C15" s="4" t="s">
        <v>30</v>
      </c>
      <c r="D15" s="16">
        <v>55.6452</v>
      </c>
      <c r="E15" s="16">
        <v>57.3171</v>
      </c>
      <c r="F15" s="16">
        <v>57.6642</v>
      </c>
      <c r="G15" s="16">
        <v>66.4179</v>
      </c>
      <c r="H15" s="16">
        <v>73.7911</v>
      </c>
    </row>
    <row r="16" spans="1:8" ht="12.75">
      <c r="A16" s="4" t="s">
        <v>34</v>
      </c>
      <c r="B16" s="5" t="s">
        <v>14</v>
      </c>
      <c r="C16" s="4" t="s">
        <v>15</v>
      </c>
      <c r="D16" s="16">
        <v>58.1361</v>
      </c>
      <c r="E16" s="16">
        <v>63.1985</v>
      </c>
      <c r="F16" s="16">
        <v>74.8013</v>
      </c>
      <c r="G16" s="16">
        <v>69.5145</v>
      </c>
      <c r="H16" s="16">
        <v>67.3488</v>
      </c>
    </row>
    <row r="17" spans="1:8" ht="12.75">
      <c r="A17" s="4" t="s">
        <v>34</v>
      </c>
      <c r="B17" s="5" t="s">
        <v>16</v>
      </c>
      <c r="C17" s="4" t="s">
        <v>17</v>
      </c>
      <c r="D17" s="16">
        <v>59</v>
      </c>
      <c r="E17" s="16">
        <v>53.9773</v>
      </c>
      <c r="F17" s="16">
        <v>71.537</v>
      </c>
      <c r="G17" s="16">
        <v>70.8272</v>
      </c>
      <c r="H17" s="16">
        <v>68.9186</v>
      </c>
    </row>
    <row r="18" spans="1:8" ht="12.75">
      <c r="A18" s="4" t="s">
        <v>34</v>
      </c>
      <c r="B18" s="5" t="s">
        <v>18</v>
      </c>
      <c r="C18" s="4" t="s">
        <v>19</v>
      </c>
      <c r="D18" s="16">
        <v>69.0476</v>
      </c>
      <c r="E18" s="16">
        <v>70.6383</v>
      </c>
      <c r="F18" s="16">
        <v>66.6264</v>
      </c>
      <c r="G18" s="16">
        <v>66.6479</v>
      </c>
      <c r="H18" s="16">
        <v>66.8693</v>
      </c>
    </row>
    <row r="19" spans="1:8" ht="12.75">
      <c r="A19" s="4" t="s">
        <v>34</v>
      </c>
      <c r="B19" s="5" t="s">
        <v>20</v>
      </c>
      <c r="C19" s="4" t="s">
        <v>21</v>
      </c>
      <c r="D19" s="16">
        <v>51.2195</v>
      </c>
      <c r="E19" s="16">
        <v>64.1221</v>
      </c>
      <c r="F19" s="16">
        <v>56.0694</v>
      </c>
      <c r="G19" s="16">
        <v>61.7021</v>
      </c>
      <c r="H19" s="16">
        <v>62.0072</v>
      </c>
    </row>
    <row r="20" spans="1:8" ht="12.75">
      <c r="A20" s="4" t="s">
        <v>34</v>
      </c>
      <c r="B20" s="5" t="s">
        <v>22</v>
      </c>
      <c r="C20" s="4" t="s">
        <v>23</v>
      </c>
      <c r="D20" s="16">
        <v>56.4854</v>
      </c>
      <c r="E20" s="16">
        <v>67.4762</v>
      </c>
      <c r="F20" s="16">
        <v>66.502</v>
      </c>
      <c r="G20" s="16">
        <v>65.6929</v>
      </c>
      <c r="H20" s="16">
        <v>61.5922</v>
      </c>
    </row>
    <row r="21" spans="1:8" ht="12.75">
      <c r="A21" s="4" t="s">
        <v>34</v>
      </c>
      <c r="B21" s="5" t="s">
        <v>24</v>
      </c>
      <c r="C21" s="4" t="s">
        <v>31</v>
      </c>
      <c r="D21" s="16">
        <v>57.3277</v>
      </c>
      <c r="E21" s="16">
        <v>67.1124</v>
      </c>
      <c r="F21" s="16">
        <v>63.1086</v>
      </c>
      <c r="G21" s="16">
        <v>62.4604</v>
      </c>
      <c r="H21" s="16">
        <v>62.5595</v>
      </c>
    </row>
    <row r="22" spans="1:8" ht="12.75">
      <c r="A22" s="4" t="s">
        <v>34</v>
      </c>
      <c r="B22" s="5" t="s">
        <v>25</v>
      </c>
      <c r="C22" s="4" t="s">
        <v>26</v>
      </c>
      <c r="D22" s="16">
        <v>68.8525</v>
      </c>
      <c r="E22" s="16">
        <v>61.9048</v>
      </c>
      <c r="F22" s="16">
        <v>69.2308</v>
      </c>
      <c r="G22" s="16">
        <v>51.3514</v>
      </c>
      <c r="H22" s="16">
        <v>69.7368</v>
      </c>
    </row>
    <row r="23" spans="1:8" ht="12.75">
      <c r="A23" s="4" t="s">
        <v>34</v>
      </c>
      <c r="B23" s="5" t="s">
        <v>27</v>
      </c>
      <c r="C23" s="4" t="s">
        <v>32</v>
      </c>
      <c r="D23" s="16">
        <v>58.5095</v>
      </c>
      <c r="E23" s="16">
        <v>67.8771</v>
      </c>
      <c r="F23" s="16">
        <v>67.9061</v>
      </c>
      <c r="G23" s="16">
        <v>66.6342</v>
      </c>
      <c r="H23" s="16">
        <v>63.6782</v>
      </c>
    </row>
    <row r="24" spans="1:8" ht="12.75">
      <c r="A24" s="6" t="s">
        <v>34</v>
      </c>
      <c r="B24" s="7" t="s">
        <v>28</v>
      </c>
      <c r="C24" s="6" t="s">
        <v>33</v>
      </c>
      <c r="D24" s="17">
        <v>56.4885</v>
      </c>
      <c r="E24" s="17">
        <v>51.7647</v>
      </c>
      <c r="F24" s="17">
        <v>52.7027</v>
      </c>
      <c r="G24" s="17">
        <v>72.8538</v>
      </c>
      <c r="H24" s="17">
        <v>67.6275</v>
      </c>
    </row>
    <row r="25" s="1" customFormat="1" ht="12.75"/>
    <row r="26" spans="3:8" s="1" customFormat="1" ht="12.75">
      <c r="C26" t="s">
        <v>72</v>
      </c>
      <c r="D26" s="18"/>
      <c r="E26" s="18"/>
      <c r="F26" s="18"/>
      <c r="G26" s="18"/>
      <c r="H26" s="18"/>
    </row>
    <row r="27" spans="3:8" s="1" customFormat="1" ht="12.75">
      <c r="C27" s="18"/>
      <c r="D27" s="18"/>
      <c r="E27" s="18"/>
      <c r="F27" s="18"/>
      <c r="G27" s="18"/>
      <c r="H27" s="18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10</v>
      </c>
      <c r="D1" s="2"/>
    </row>
    <row r="3" spans="3:4" ht="12.75">
      <c r="C3" s="8" t="s">
        <v>62</v>
      </c>
      <c r="D3" s="8"/>
    </row>
    <row r="4" spans="1:8" s="1" customFormat="1" ht="24.75" customHeight="1">
      <c r="A4" s="20" t="s">
        <v>0</v>
      </c>
      <c r="B4" s="22" t="s">
        <v>29</v>
      </c>
      <c r="C4" s="20" t="s">
        <v>5</v>
      </c>
      <c r="D4" s="27" t="s">
        <v>63</v>
      </c>
      <c r="E4" s="28"/>
      <c r="F4" s="28"/>
      <c r="G4" s="28"/>
      <c r="H4" s="29"/>
    </row>
    <row r="5" spans="1:8" s="1" customFormat="1" ht="12.75">
      <c r="A5" s="21"/>
      <c r="B5" s="23"/>
      <c r="C5" s="21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5">
        <v>2.8608</v>
      </c>
      <c r="E6" s="15">
        <v>4.2101</v>
      </c>
      <c r="F6" s="15">
        <v>7.5269</v>
      </c>
      <c r="G6" s="15">
        <v>8.8551</v>
      </c>
      <c r="H6" s="15">
        <v>11.5619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2.8377</v>
      </c>
      <c r="E8" s="16">
        <v>4.1821</v>
      </c>
      <c r="F8" s="16">
        <v>7.5037</v>
      </c>
      <c r="G8" s="16">
        <v>8.8137</v>
      </c>
      <c r="H8" s="16">
        <v>11.498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4"/>
      <c r="C10" s="4" t="s">
        <v>8</v>
      </c>
      <c r="D10" s="16">
        <v>2.3433</v>
      </c>
      <c r="E10" s="16">
        <v>3.0013</v>
      </c>
      <c r="F10" s="16">
        <v>6.9266</v>
      </c>
      <c r="G10" s="16">
        <v>7.5522</v>
      </c>
      <c r="H10" s="16">
        <v>9.606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9</v>
      </c>
      <c r="B12" s="4"/>
      <c r="C12" s="4" t="s">
        <v>10</v>
      </c>
      <c r="D12" s="16">
        <v>1.8948</v>
      </c>
      <c r="E12" s="16">
        <v>3.8184</v>
      </c>
      <c r="F12" s="16">
        <v>6.5542</v>
      </c>
      <c r="G12" s="16">
        <v>8.5248</v>
      </c>
      <c r="H12" s="16">
        <v>10.8885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34</v>
      </c>
      <c r="B14" s="5" t="s">
        <v>11</v>
      </c>
      <c r="C14" s="4" t="s">
        <v>12</v>
      </c>
      <c r="D14" s="16">
        <v>0.7782</v>
      </c>
      <c r="E14" s="16">
        <v>3.4237</v>
      </c>
      <c r="F14" s="16">
        <v>6.8046</v>
      </c>
      <c r="G14" s="16">
        <v>8.9507</v>
      </c>
      <c r="H14" s="16">
        <v>12.0747</v>
      </c>
    </row>
    <row r="15" spans="1:8" ht="12.75">
      <c r="A15" s="4" t="s">
        <v>34</v>
      </c>
      <c r="B15" s="5" t="s">
        <v>13</v>
      </c>
      <c r="C15" s="4" t="s">
        <v>30</v>
      </c>
      <c r="D15" s="16">
        <v>1.4493</v>
      </c>
      <c r="E15" s="16">
        <v>6.383</v>
      </c>
      <c r="F15" s="16">
        <v>8.8608</v>
      </c>
      <c r="G15" s="16">
        <v>10.6742</v>
      </c>
      <c r="H15" s="16">
        <v>6.422</v>
      </c>
    </row>
    <row r="16" spans="1:8" ht="12.75">
      <c r="A16" s="4" t="s">
        <v>34</v>
      </c>
      <c r="B16" s="5" t="s">
        <v>14</v>
      </c>
      <c r="C16" s="4" t="s">
        <v>15</v>
      </c>
      <c r="D16" s="16">
        <v>1.5267</v>
      </c>
      <c r="E16" s="16">
        <v>4.878</v>
      </c>
      <c r="F16" s="16">
        <v>6.4825</v>
      </c>
      <c r="G16" s="16">
        <v>6.6205</v>
      </c>
      <c r="H16" s="16">
        <v>9.3826</v>
      </c>
    </row>
    <row r="17" spans="1:8" ht="12.75">
      <c r="A17" s="4" t="s">
        <v>34</v>
      </c>
      <c r="B17" s="5" t="s">
        <v>16</v>
      </c>
      <c r="C17" s="4" t="s">
        <v>17</v>
      </c>
      <c r="D17" s="16">
        <v>0.8475</v>
      </c>
      <c r="E17" s="16">
        <v>3.1579</v>
      </c>
      <c r="F17" s="16">
        <v>3.4483</v>
      </c>
      <c r="G17" s="16">
        <v>6.5116</v>
      </c>
      <c r="H17" s="16">
        <v>9.7372</v>
      </c>
    </row>
    <row r="18" spans="1:8" ht="12.75">
      <c r="A18" s="4" t="s">
        <v>34</v>
      </c>
      <c r="B18" s="5" t="s">
        <v>18</v>
      </c>
      <c r="C18" s="4" t="s">
        <v>19</v>
      </c>
      <c r="D18" s="16">
        <v>2.2989</v>
      </c>
      <c r="E18" s="16">
        <v>6.3253</v>
      </c>
      <c r="F18" s="16">
        <v>5.6261</v>
      </c>
      <c r="G18" s="16">
        <v>5.0676</v>
      </c>
      <c r="H18" s="16">
        <v>6.2121</v>
      </c>
    </row>
    <row r="19" spans="1:8" ht="12.75">
      <c r="A19" s="4" t="s">
        <v>34</v>
      </c>
      <c r="B19" s="5" t="s">
        <v>20</v>
      </c>
      <c r="C19" s="4" t="s">
        <v>21</v>
      </c>
      <c r="D19" s="16">
        <v>1.1905</v>
      </c>
      <c r="E19" s="16">
        <v>8.3333</v>
      </c>
      <c r="F19" s="16">
        <v>6.1856</v>
      </c>
      <c r="G19" s="16">
        <v>6.8966</v>
      </c>
      <c r="H19" s="16">
        <v>6.3584</v>
      </c>
    </row>
    <row r="20" spans="1:8" ht="12.75">
      <c r="A20" s="4" t="s">
        <v>34</v>
      </c>
      <c r="B20" s="5" t="s">
        <v>22</v>
      </c>
      <c r="C20" s="4" t="s">
        <v>23</v>
      </c>
      <c r="D20" s="16">
        <v>3.4568</v>
      </c>
      <c r="E20" s="16">
        <v>2.9734</v>
      </c>
      <c r="F20" s="16">
        <v>6.315</v>
      </c>
      <c r="G20" s="16">
        <v>7.884</v>
      </c>
      <c r="H20" s="16">
        <v>10.3741</v>
      </c>
    </row>
    <row r="21" spans="1:8" ht="12.75">
      <c r="A21" s="4" t="s">
        <v>34</v>
      </c>
      <c r="B21" s="5" t="s">
        <v>24</v>
      </c>
      <c r="C21" s="4" t="s">
        <v>31</v>
      </c>
      <c r="D21" s="16">
        <v>1.7848</v>
      </c>
      <c r="E21" s="16">
        <v>4.0613</v>
      </c>
      <c r="F21" s="16">
        <v>7.2404</v>
      </c>
      <c r="G21" s="16">
        <v>10.3694</v>
      </c>
      <c r="H21" s="16">
        <v>11.9925</v>
      </c>
    </row>
    <row r="22" spans="1:8" ht="12.75">
      <c r="A22" s="4" t="s">
        <v>34</v>
      </c>
      <c r="B22" s="5" t="s">
        <v>25</v>
      </c>
      <c r="C22" s="4" t="s">
        <v>26</v>
      </c>
      <c r="D22" s="16">
        <v>0</v>
      </c>
      <c r="E22" s="16">
        <v>0</v>
      </c>
      <c r="F22" s="16">
        <v>2.7778</v>
      </c>
      <c r="G22" s="16">
        <v>10.5263</v>
      </c>
      <c r="H22" s="16">
        <v>3.7736</v>
      </c>
    </row>
    <row r="23" spans="1:8" ht="12.75">
      <c r="A23" s="4" t="s">
        <v>34</v>
      </c>
      <c r="B23" s="5" t="s">
        <v>27</v>
      </c>
      <c r="C23" s="4" t="s">
        <v>32</v>
      </c>
      <c r="D23" s="16">
        <v>1.9962</v>
      </c>
      <c r="E23" s="16">
        <v>2.9492</v>
      </c>
      <c r="F23" s="16">
        <v>6.8204</v>
      </c>
      <c r="G23" s="16">
        <v>9.808</v>
      </c>
      <c r="H23" s="16">
        <v>13.2844</v>
      </c>
    </row>
    <row r="24" spans="1:8" ht="12.75">
      <c r="A24" s="6" t="s">
        <v>34</v>
      </c>
      <c r="B24" s="7" t="s">
        <v>28</v>
      </c>
      <c r="C24" s="6" t="s">
        <v>33</v>
      </c>
      <c r="D24" s="17">
        <v>4.0541</v>
      </c>
      <c r="E24" s="17">
        <v>2.2727</v>
      </c>
      <c r="F24" s="17">
        <v>5.1282</v>
      </c>
      <c r="G24" s="17">
        <v>7.6433</v>
      </c>
      <c r="H24" s="17">
        <v>9.1541</v>
      </c>
    </row>
    <row r="25" s="1" customFormat="1" ht="12.75"/>
    <row r="26" spans="3:8" s="1" customFormat="1" ht="12.75">
      <c r="C26" t="s">
        <v>72</v>
      </c>
      <c r="D26" s="18"/>
      <c r="E26" s="18"/>
      <c r="F26" s="18"/>
      <c r="G26" s="18"/>
      <c r="H26" s="18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0" width="12.57421875" style="0" customWidth="1"/>
    <col min="11" max="11" width="13.8515625" style="0" customWidth="1"/>
    <col min="12" max="12" width="10.8515625" style="0" customWidth="1"/>
    <col min="13" max="18" width="12.57421875" style="0" customWidth="1"/>
    <col min="19" max="19" width="13.8515625" style="0" customWidth="1"/>
    <col min="20" max="20" width="12.00390625" style="0" customWidth="1"/>
    <col min="21" max="26" width="12.57421875" style="0" customWidth="1"/>
    <col min="27" max="27" width="13.8515625" style="0" customWidth="1"/>
  </cols>
  <sheetData>
    <row r="1" spans="3:12" ht="12.75">
      <c r="C1" s="2" t="s">
        <v>10</v>
      </c>
      <c r="D1" s="2"/>
      <c r="L1" s="2"/>
    </row>
    <row r="3" spans="3:12" ht="12.75">
      <c r="C3" s="8" t="s">
        <v>67</v>
      </c>
      <c r="D3" s="8"/>
      <c r="L3" s="8"/>
    </row>
    <row r="4" spans="1:27" s="1" customFormat="1" ht="12.75">
      <c r="A4" s="20" t="s">
        <v>0</v>
      </c>
      <c r="B4" s="22" t="s">
        <v>29</v>
      </c>
      <c r="C4" s="20" t="s">
        <v>5</v>
      </c>
      <c r="D4" s="30">
        <v>1982</v>
      </c>
      <c r="E4" s="31"/>
      <c r="F4" s="31"/>
      <c r="G4" s="31"/>
      <c r="H4" s="31"/>
      <c r="I4" s="31"/>
      <c r="J4" s="31"/>
      <c r="K4" s="32"/>
      <c r="L4" s="24">
        <v>1990</v>
      </c>
      <c r="M4" s="25"/>
      <c r="N4" s="25"/>
      <c r="O4" s="25"/>
      <c r="P4" s="25"/>
      <c r="Q4" s="25"/>
      <c r="R4" s="25"/>
      <c r="S4" s="26"/>
      <c r="T4" s="24">
        <v>1999</v>
      </c>
      <c r="U4" s="25"/>
      <c r="V4" s="25"/>
      <c r="W4" s="25"/>
      <c r="X4" s="25"/>
      <c r="Y4" s="25"/>
      <c r="Z4" s="25"/>
      <c r="AA4" s="26"/>
    </row>
    <row r="5" spans="1:27" s="1" customFormat="1" ht="51">
      <c r="A5" s="21"/>
      <c r="B5" s="23"/>
      <c r="C5" s="21"/>
      <c r="D5" s="13" t="s">
        <v>35</v>
      </c>
      <c r="E5" s="12" t="s">
        <v>36</v>
      </c>
      <c r="F5" s="12" t="s">
        <v>73</v>
      </c>
      <c r="G5" s="12" t="s">
        <v>37</v>
      </c>
      <c r="H5" s="12" t="s">
        <v>38</v>
      </c>
      <c r="I5" s="12" t="s">
        <v>39</v>
      </c>
      <c r="J5" s="12" t="s">
        <v>40</v>
      </c>
      <c r="K5" s="12" t="s">
        <v>68</v>
      </c>
      <c r="L5" s="13" t="s">
        <v>35</v>
      </c>
      <c r="M5" s="12" t="s">
        <v>36</v>
      </c>
      <c r="N5" s="12" t="s">
        <v>73</v>
      </c>
      <c r="O5" s="12" t="s">
        <v>37</v>
      </c>
      <c r="P5" s="12" t="s">
        <v>38</v>
      </c>
      <c r="Q5" s="12" t="s">
        <v>39</v>
      </c>
      <c r="R5" s="12" t="s">
        <v>40</v>
      </c>
      <c r="S5" s="12" t="s">
        <v>68</v>
      </c>
      <c r="T5" s="13" t="s">
        <v>35</v>
      </c>
      <c r="U5" s="12" t="s">
        <v>36</v>
      </c>
      <c r="V5" s="12" t="s">
        <v>73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68</v>
      </c>
    </row>
    <row r="6" spans="1:27" s="1" customFormat="1" ht="12.75">
      <c r="A6" s="3" t="s">
        <v>1</v>
      </c>
      <c r="B6" s="3">
        <v>11</v>
      </c>
      <c r="C6" s="3" t="s">
        <v>6</v>
      </c>
      <c r="D6" s="9">
        <f>SUM(E6:K6)</f>
        <v>4933176</v>
      </c>
      <c r="E6" s="9">
        <v>18148</v>
      </c>
      <c r="F6" s="9">
        <v>300860</v>
      </c>
      <c r="G6" s="9">
        <v>725796</v>
      </c>
      <c r="H6" s="9">
        <v>998116</v>
      </c>
      <c r="I6" s="9">
        <v>1605696</v>
      </c>
      <c r="J6" s="9">
        <v>1233100</v>
      </c>
      <c r="K6" s="9">
        <v>51460</v>
      </c>
      <c r="L6" s="9">
        <f>SUM(M6:S6)</f>
        <v>5342760</v>
      </c>
      <c r="M6" s="9">
        <v>12688</v>
      </c>
      <c r="N6" s="9">
        <v>313125</v>
      </c>
      <c r="O6" s="9">
        <v>1018944</v>
      </c>
      <c r="P6" s="9">
        <v>1184726</v>
      </c>
      <c r="Q6" s="9">
        <v>1586977</v>
      </c>
      <c r="R6" s="9">
        <v>1184007</v>
      </c>
      <c r="S6" s="9">
        <v>42293</v>
      </c>
      <c r="T6" s="9">
        <f>SUM(U6:AA6)</f>
        <v>5478898</v>
      </c>
      <c r="U6" s="9">
        <v>8312</v>
      </c>
      <c r="V6" s="9">
        <v>285045</v>
      </c>
      <c r="W6" s="9">
        <v>1156908</v>
      </c>
      <c r="X6" s="9">
        <v>1350976</v>
      </c>
      <c r="Y6" s="9">
        <v>1635726</v>
      </c>
      <c r="Z6" s="9">
        <v>984452</v>
      </c>
      <c r="AA6" s="9">
        <v>57479</v>
      </c>
    </row>
    <row r="7" spans="1:27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3</v>
      </c>
      <c r="B8" s="5" t="s">
        <v>2</v>
      </c>
      <c r="C8" s="4" t="s">
        <v>7</v>
      </c>
      <c r="D8" s="10">
        <f>SUM(E8:K8)</f>
        <v>5005292</v>
      </c>
      <c r="E8" s="10">
        <v>21572</v>
      </c>
      <c r="F8" s="10">
        <v>306752</v>
      </c>
      <c r="G8" s="10">
        <v>733312</v>
      </c>
      <c r="H8" s="10">
        <v>1011088</v>
      </c>
      <c r="I8" s="10">
        <v>1621132</v>
      </c>
      <c r="J8" s="10">
        <v>1259260</v>
      </c>
      <c r="K8" s="10">
        <v>52176</v>
      </c>
      <c r="L8" s="10">
        <f>SUM(M8:S8)</f>
        <v>5436945</v>
      </c>
      <c r="M8" s="10">
        <v>15124</v>
      </c>
      <c r="N8" s="10">
        <v>320931</v>
      </c>
      <c r="O8" s="10">
        <v>1030908</v>
      </c>
      <c r="P8" s="10">
        <v>1205122</v>
      </c>
      <c r="Q8" s="10">
        <v>1609633</v>
      </c>
      <c r="R8" s="10">
        <v>1212514</v>
      </c>
      <c r="S8" s="10">
        <v>42713</v>
      </c>
      <c r="T8" s="10">
        <v>5590951</v>
      </c>
      <c r="U8" s="10">
        <v>9991</v>
      </c>
      <c r="V8" s="10">
        <v>292139</v>
      </c>
      <c r="W8" s="10">
        <v>1171732</v>
      </c>
      <c r="X8" s="10">
        <v>1379360</v>
      </c>
      <c r="Y8" s="10">
        <v>1665632</v>
      </c>
      <c r="Z8" s="10">
        <v>1014161</v>
      </c>
      <c r="AA8" s="10">
        <v>57936</v>
      </c>
    </row>
    <row r="9" spans="1:27" ht="12.75">
      <c r="A9" s="4"/>
      <c r="B9" s="5"/>
      <c r="C9" s="4"/>
      <c r="D9" s="4"/>
      <c r="E9" s="10"/>
      <c r="F9" s="10"/>
      <c r="G9" s="10"/>
      <c r="H9" s="10"/>
      <c r="I9" s="10"/>
      <c r="J9" s="10"/>
      <c r="K9" s="10"/>
      <c r="L9" s="4"/>
      <c r="M9" s="10"/>
      <c r="N9" s="10"/>
      <c r="O9" s="10"/>
      <c r="P9" s="10"/>
      <c r="Q9" s="10"/>
      <c r="R9" s="10"/>
      <c r="S9" s="10"/>
      <c r="T9" s="4"/>
      <c r="U9" s="10"/>
      <c r="V9" s="10"/>
      <c r="W9" s="10"/>
      <c r="X9" s="10"/>
      <c r="Y9" s="10"/>
      <c r="Z9" s="10"/>
      <c r="AA9" s="10"/>
    </row>
    <row r="10" spans="1:27" ht="12.75">
      <c r="A10" s="4" t="s">
        <v>4</v>
      </c>
      <c r="B10" s="4"/>
      <c r="C10" s="4" t="s">
        <v>8</v>
      </c>
      <c r="D10" s="10">
        <v>214476</v>
      </c>
      <c r="E10" s="10">
        <v>1320</v>
      </c>
      <c r="F10" s="10">
        <v>13060</v>
      </c>
      <c r="G10" s="10">
        <v>27808</v>
      </c>
      <c r="H10" s="10">
        <v>45300</v>
      </c>
      <c r="I10" s="10">
        <v>65472</v>
      </c>
      <c r="J10" s="10">
        <v>59196</v>
      </c>
      <c r="K10" s="10">
        <v>2320</v>
      </c>
      <c r="L10" s="10">
        <v>236579</v>
      </c>
      <c r="M10" s="10">
        <v>784</v>
      </c>
      <c r="N10" s="10">
        <v>13672</v>
      </c>
      <c r="O10" s="10">
        <v>40468</v>
      </c>
      <c r="P10" s="10">
        <v>56624</v>
      </c>
      <c r="Q10" s="10">
        <v>69186</v>
      </c>
      <c r="R10" s="10">
        <v>54393</v>
      </c>
      <c r="S10" s="10">
        <v>1452</v>
      </c>
      <c r="T10" s="10">
        <v>248949</v>
      </c>
      <c r="U10" s="10">
        <v>452</v>
      </c>
      <c r="V10" s="10">
        <v>12434</v>
      </c>
      <c r="W10" s="10">
        <v>46985</v>
      </c>
      <c r="X10" s="10">
        <v>67349</v>
      </c>
      <c r="Y10" s="10">
        <v>74087</v>
      </c>
      <c r="Z10" s="10">
        <v>45625</v>
      </c>
      <c r="AA10" s="10">
        <v>2017</v>
      </c>
    </row>
    <row r="11" spans="1:27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9</v>
      </c>
      <c r="B12" s="4"/>
      <c r="C12" s="4" t="s">
        <v>10</v>
      </c>
      <c r="D12" s="10">
        <f>SUM(E14:K24)</f>
        <v>49800</v>
      </c>
      <c r="E12" s="10">
        <f>SUM(E14:E24)</f>
        <v>204</v>
      </c>
      <c r="F12" s="10">
        <f aca="true" t="shared" si="0" ref="F12:K12">SUM(F14:F24)</f>
        <v>1876</v>
      </c>
      <c r="G12" s="10">
        <f t="shared" si="0"/>
        <v>5596</v>
      </c>
      <c r="H12" s="10">
        <f t="shared" si="0"/>
        <v>11612</v>
      </c>
      <c r="I12" s="10">
        <f t="shared" si="0"/>
        <v>17316</v>
      </c>
      <c r="J12" s="10">
        <f t="shared" si="0"/>
        <v>12728</v>
      </c>
      <c r="K12" s="10">
        <f t="shared" si="0"/>
        <v>468</v>
      </c>
      <c r="L12" s="10">
        <f>SUM(M14:S24)</f>
        <v>78031</v>
      </c>
      <c r="M12" s="10">
        <f>SUM(M14:M24)</f>
        <v>104</v>
      </c>
      <c r="N12" s="10">
        <f aca="true" t="shared" si="1" ref="N12:S12">SUM(N14:N24)</f>
        <v>2515</v>
      </c>
      <c r="O12" s="10">
        <f t="shared" si="1"/>
        <v>11304</v>
      </c>
      <c r="P12" s="10">
        <f t="shared" si="1"/>
        <v>19044</v>
      </c>
      <c r="Q12" s="10">
        <f t="shared" si="1"/>
        <v>25648</v>
      </c>
      <c r="R12" s="10">
        <f t="shared" si="1"/>
        <v>18740</v>
      </c>
      <c r="S12" s="10">
        <f t="shared" si="1"/>
        <v>676</v>
      </c>
      <c r="T12" s="10">
        <f>SUM(U14:AA24)</f>
        <v>89002</v>
      </c>
      <c r="U12" s="10">
        <f>SUM(U14:U24)</f>
        <v>109</v>
      </c>
      <c r="V12" s="10">
        <f aca="true" t="shared" si="2" ref="V12:AA12">SUM(V14:V24)</f>
        <v>2784</v>
      </c>
      <c r="W12" s="10">
        <f t="shared" si="2"/>
        <v>13718</v>
      </c>
      <c r="X12" s="10">
        <f t="shared" si="2"/>
        <v>23772</v>
      </c>
      <c r="Y12" s="10">
        <f t="shared" si="2"/>
        <v>29671</v>
      </c>
      <c r="Z12" s="10">
        <f t="shared" si="2"/>
        <v>18116</v>
      </c>
      <c r="AA12" s="10">
        <f t="shared" si="2"/>
        <v>832</v>
      </c>
    </row>
    <row r="13" spans="1:27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4" t="s">
        <v>34</v>
      </c>
      <c r="B14" s="5" t="s">
        <v>11</v>
      </c>
      <c r="C14" s="4" t="s">
        <v>12</v>
      </c>
      <c r="D14" s="10">
        <f>SUM(E14:K14)</f>
        <v>8700</v>
      </c>
      <c r="E14" s="10">
        <v>32</v>
      </c>
      <c r="F14" s="10">
        <v>228</v>
      </c>
      <c r="G14" s="10">
        <v>1204</v>
      </c>
      <c r="H14" s="10">
        <v>2304</v>
      </c>
      <c r="I14" s="10">
        <v>3024</v>
      </c>
      <c r="J14" s="10">
        <v>1832</v>
      </c>
      <c r="K14" s="10">
        <v>76</v>
      </c>
      <c r="L14" s="10">
        <f>SUM(M14:S14)</f>
        <v>23730</v>
      </c>
      <c r="M14" s="10">
        <v>40</v>
      </c>
      <c r="N14" s="10">
        <v>548</v>
      </c>
      <c r="O14" s="10">
        <v>4000</v>
      </c>
      <c r="P14" s="10">
        <v>5720</v>
      </c>
      <c r="Q14" s="10">
        <v>8080</v>
      </c>
      <c r="R14" s="10">
        <v>5070</v>
      </c>
      <c r="S14" s="10">
        <v>272</v>
      </c>
      <c r="T14" s="10">
        <f>SUM(U14:AA14)</f>
        <v>26568</v>
      </c>
      <c r="U14" s="10">
        <v>36</v>
      </c>
      <c r="V14" s="10">
        <v>580</v>
      </c>
      <c r="W14" s="10">
        <v>4480</v>
      </c>
      <c r="X14" s="10">
        <v>6988</v>
      </c>
      <c r="Y14" s="10">
        <v>9040</v>
      </c>
      <c r="Z14" s="10">
        <v>5128</v>
      </c>
      <c r="AA14" s="10">
        <v>316</v>
      </c>
    </row>
    <row r="15" spans="1:27" ht="12.75">
      <c r="A15" s="4" t="s">
        <v>34</v>
      </c>
      <c r="B15" s="5" t="s">
        <v>13</v>
      </c>
      <c r="C15" s="4" t="s">
        <v>30</v>
      </c>
      <c r="D15" s="10">
        <f aca="true" t="shared" si="3" ref="D15:D24">SUM(E15:K15)</f>
        <v>316</v>
      </c>
      <c r="E15" s="10">
        <v>16</v>
      </c>
      <c r="F15" s="10">
        <v>16</v>
      </c>
      <c r="G15" s="10">
        <v>40</v>
      </c>
      <c r="H15" s="10">
        <v>52</v>
      </c>
      <c r="I15" s="10">
        <v>76</v>
      </c>
      <c r="J15" s="10">
        <v>116</v>
      </c>
      <c r="K15" s="10">
        <v>0</v>
      </c>
      <c r="L15" s="10">
        <f aca="true" t="shared" si="4" ref="L15:L24">SUM(M15:S15)</f>
        <v>712</v>
      </c>
      <c r="M15" s="10">
        <v>16</v>
      </c>
      <c r="N15" s="10">
        <v>36</v>
      </c>
      <c r="O15" s="10">
        <v>196</v>
      </c>
      <c r="P15" s="10">
        <v>136</v>
      </c>
      <c r="Q15" s="10">
        <v>188</v>
      </c>
      <c r="R15" s="10">
        <v>132</v>
      </c>
      <c r="S15" s="10">
        <v>8</v>
      </c>
      <c r="T15" s="10">
        <f aca="true" t="shared" si="5" ref="T15:T24">SUM(U15:AA15)</f>
        <v>3052</v>
      </c>
      <c r="U15" s="10">
        <v>0</v>
      </c>
      <c r="V15" s="10">
        <v>116</v>
      </c>
      <c r="W15" s="10">
        <v>696</v>
      </c>
      <c r="X15" s="10">
        <v>912</v>
      </c>
      <c r="Y15" s="10">
        <v>936</v>
      </c>
      <c r="Z15" s="10">
        <v>376</v>
      </c>
      <c r="AA15" s="10">
        <v>16</v>
      </c>
    </row>
    <row r="16" spans="1:27" ht="12.75">
      <c r="A16" s="4" t="s">
        <v>34</v>
      </c>
      <c r="B16" s="5" t="s">
        <v>14</v>
      </c>
      <c r="C16" s="4" t="s">
        <v>15</v>
      </c>
      <c r="D16" s="10">
        <f t="shared" si="3"/>
        <v>7528</v>
      </c>
      <c r="E16" s="10">
        <v>20</v>
      </c>
      <c r="F16" s="10">
        <v>332</v>
      </c>
      <c r="G16" s="10">
        <v>792</v>
      </c>
      <c r="H16" s="10">
        <v>1988</v>
      </c>
      <c r="I16" s="10">
        <v>2704</v>
      </c>
      <c r="J16" s="10">
        <v>1640</v>
      </c>
      <c r="K16" s="10">
        <v>52</v>
      </c>
      <c r="L16" s="10">
        <f t="shared" si="4"/>
        <v>8519</v>
      </c>
      <c r="M16" s="10">
        <v>4</v>
      </c>
      <c r="N16" s="10">
        <v>336</v>
      </c>
      <c r="O16" s="10">
        <v>1324</v>
      </c>
      <c r="P16" s="10">
        <v>2356</v>
      </c>
      <c r="Q16" s="10">
        <v>2732</v>
      </c>
      <c r="R16" s="10">
        <v>1731</v>
      </c>
      <c r="S16" s="10">
        <v>36</v>
      </c>
      <c r="T16" s="10">
        <f t="shared" si="5"/>
        <v>8228</v>
      </c>
      <c r="U16" s="10">
        <v>4</v>
      </c>
      <c r="V16" s="10">
        <v>300</v>
      </c>
      <c r="W16" s="10">
        <v>1220</v>
      </c>
      <c r="X16" s="10">
        <v>2364</v>
      </c>
      <c r="Y16" s="10">
        <v>2516</v>
      </c>
      <c r="Z16" s="10">
        <v>1736</v>
      </c>
      <c r="AA16" s="10">
        <v>88</v>
      </c>
    </row>
    <row r="17" spans="1:27" ht="12.75">
      <c r="A17" s="4" t="s">
        <v>34</v>
      </c>
      <c r="B17" s="5" t="s">
        <v>16</v>
      </c>
      <c r="C17" s="4" t="s">
        <v>17</v>
      </c>
      <c r="D17" s="10">
        <f t="shared" si="3"/>
        <v>3016</v>
      </c>
      <c r="E17" s="10">
        <v>40</v>
      </c>
      <c r="F17" s="10">
        <v>44</v>
      </c>
      <c r="G17" s="10">
        <v>500</v>
      </c>
      <c r="H17" s="10">
        <v>924</v>
      </c>
      <c r="I17" s="10">
        <v>920</v>
      </c>
      <c r="J17" s="10">
        <v>588</v>
      </c>
      <c r="K17" s="10">
        <v>0</v>
      </c>
      <c r="L17" s="10">
        <f t="shared" si="4"/>
        <v>7740</v>
      </c>
      <c r="M17" s="10">
        <v>8</v>
      </c>
      <c r="N17" s="10">
        <v>188</v>
      </c>
      <c r="O17" s="10">
        <v>1272</v>
      </c>
      <c r="P17" s="10">
        <v>2008</v>
      </c>
      <c r="Q17" s="10">
        <v>2652</v>
      </c>
      <c r="R17" s="10">
        <v>1576</v>
      </c>
      <c r="S17" s="10">
        <v>36</v>
      </c>
      <c r="T17" s="10">
        <f t="shared" si="5"/>
        <v>9171</v>
      </c>
      <c r="U17" s="10">
        <v>5</v>
      </c>
      <c r="V17" s="10">
        <v>248</v>
      </c>
      <c r="W17" s="10">
        <v>1284</v>
      </c>
      <c r="X17" s="10">
        <v>2628</v>
      </c>
      <c r="Y17" s="10">
        <v>3328</v>
      </c>
      <c r="Z17" s="10">
        <v>1612</v>
      </c>
      <c r="AA17" s="10">
        <v>66</v>
      </c>
    </row>
    <row r="18" spans="1:27" ht="12.75">
      <c r="A18" s="4" t="s">
        <v>34</v>
      </c>
      <c r="B18" s="5" t="s">
        <v>18</v>
      </c>
      <c r="C18" s="4" t="s">
        <v>19</v>
      </c>
      <c r="D18" s="10">
        <f t="shared" si="3"/>
        <v>2204</v>
      </c>
      <c r="E18" s="10">
        <v>4</v>
      </c>
      <c r="F18" s="10">
        <v>48</v>
      </c>
      <c r="G18" s="10">
        <v>148</v>
      </c>
      <c r="H18" s="10">
        <v>532</v>
      </c>
      <c r="I18" s="10">
        <v>872</v>
      </c>
      <c r="J18" s="10">
        <v>584</v>
      </c>
      <c r="K18" s="10">
        <v>16</v>
      </c>
      <c r="L18" s="10">
        <f t="shared" si="4"/>
        <v>2368</v>
      </c>
      <c r="M18" s="10">
        <v>8</v>
      </c>
      <c r="N18" s="10">
        <v>76</v>
      </c>
      <c r="O18" s="10">
        <v>248</v>
      </c>
      <c r="P18" s="10">
        <v>684</v>
      </c>
      <c r="Q18" s="10">
        <v>840</v>
      </c>
      <c r="R18" s="10">
        <v>512</v>
      </c>
      <c r="S18" s="10">
        <v>0</v>
      </c>
      <c r="T18" s="10">
        <f t="shared" si="5"/>
        <v>2640</v>
      </c>
      <c r="U18" s="10">
        <v>0</v>
      </c>
      <c r="V18" s="10">
        <v>76</v>
      </c>
      <c r="W18" s="10">
        <v>300</v>
      </c>
      <c r="X18" s="10">
        <v>820</v>
      </c>
      <c r="Y18" s="10">
        <v>956</v>
      </c>
      <c r="Z18" s="10">
        <v>476</v>
      </c>
      <c r="AA18" s="10">
        <v>12</v>
      </c>
    </row>
    <row r="19" spans="1:27" ht="12.75">
      <c r="A19" s="4" t="s">
        <v>34</v>
      </c>
      <c r="B19" s="5" t="s">
        <v>20</v>
      </c>
      <c r="C19" s="4" t="s">
        <v>21</v>
      </c>
      <c r="D19" s="10">
        <f t="shared" si="3"/>
        <v>388</v>
      </c>
      <c r="E19" s="10">
        <v>28</v>
      </c>
      <c r="F19" s="10">
        <v>40</v>
      </c>
      <c r="G19" s="10">
        <v>20</v>
      </c>
      <c r="H19" s="10">
        <v>120</v>
      </c>
      <c r="I19" s="10">
        <v>68</v>
      </c>
      <c r="J19" s="10">
        <v>112</v>
      </c>
      <c r="K19" s="10">
        <v>0</v>
      </c>
      <c r="L19" s="10">
        <f t="shared" si="4"/>
        <v>522</v>
      </c>
      <c r="M19" s="10">
        <v>0</v>
      </c>
      <c r="N19" s="10">
        <v>49</v>
      </c>
      <c r="O19" s="10">
        <v>108</v>
      </c>
      <c r="P19" s="10">
        <v>156</v>
      </c>
      <c r="Q19" s="10">
        <v>116</v>
      </c>
      <c r="R19" s="10">
        <v>89</v>
      </c>
      <c r="S19" s="10">
        <v>4</v>
      </c>
      <c r="T19" s="10">
        <f t="shared" si="5"/>
        <v>692</v>
      </c>
      <c r="U19" s="10">
        <v>12</v>
      </c>
      <c r="V19" s="10">
        <v>48</v>
      </c>
      <c r="W19" s="10">
        <v>180</v>
      </c>
      <c r="X19" s="10">
        <v>248</v>
      </c>
      <c r="Y19" s="10">
        <v>136</v>
      </c>
      <c r="Z19" s="10">
        <v>60</v>
      </c>
      <c r="AA19" s="10">
        <v>8</v>
      </c>
    </row>
    <row r="20" spans="1:27" ht="12.75">
      <c r="A20" s="4" t="s">
        <v>34</v>
      </c>
      <c r="B20" s="5" t="s">
        <v>22</v>
      </c>
      <c r="C20" s="4" t="s">
        <v>23</v>
      </c>
      <c r="D20" s="10">
        <f t="shared" si="3"/>
        <v>5384</v>
      </c>
      <c r="E20" s="10">
        <v>16</v>
      </c>
      <c r="F20" s="10">
        <v>244</v>
      </c>
      <c r="G20" s="10">
        <v>540</v>
      </c>
      <c r="H20" s="10">
        <v>1100</v>
      </c>
      <c r="I20" s="10">
        <v>1916</v>
      </c>
      <c r="J20" s="10">
        <v>1516</v>
      </c>
      <c r="K20" s="10">
        <v>52</v>
      </c>
      <c r="L20" s="10">
        <f t="shared" si="4"/>
        <v>6139</v>
      </c>
      <c r="M20" s="10">
        <v>16</v>
      </c>
      <c r="N20" s="10">
        <v>258</v>
      </c>
      <c r="O20" s="10">
        <v>760</v>
      </c>
      <c r="P20" s="10">
        <v>1564</v>
      </c>
      <c r="Q20" s="10">
        <v>1916</v>
      </c>
      <c r="R20" s="10">
        <v>1597</v>
      </c>
      <c r="S20" s="10">
        <v>28</v>
      </c>
      <c r="T20" s="10">
        <f t="shared" si="5"/>
        <v>7056</v>
      </c>
      <c r="U20" s="10">
        <v>20</v>
      </c>
      <c r="V20" s="10">
        <v>264</v>
      </c>
      <c r="W20" s="10">
        <v>1144</v>
      </c>
      <c r="X20" s="10">
        <v>1904</v>
      </c>
      <c r="Y20" s="10">
        <v>2336</v>
      </c>
      <c r="Z20" s="10">
        <v>1336</v>
      </c>
      <c r="AA20" s="10">
        <v>52</v>
      </c>
    </row>
    <row r="21" spans="1:27" ht="12.75">
      <c r="A21" s="4" t="s">
        <v>34</v>
      </c>
      <c r="B21" s="5" t="s">
        <v>24</v>
      </c>
      <c r="C21" s="4" t="s">
        <v>31</v>
      </c>
      <c r="D21" s="10">
        <f t="shared" si="3"/>
        <v>13480</v>
      </c>
      <c r="E21" s="10">
        <v>4</v>
      </c>
      <c r="F21" s="10">
        <v>612</v>
      </c>
      <c r="G21" s="10">
        <v>1704</v>
      </c>
      <c r="H21" s="10">
        <v>2984</v>
      </c>
      <c r="I21" s="10">
        <v>4776</v>
      </c>
      <c r="J21" s="10">
        <v>3216</v>
      </c>
      <c r="K21" s="10">
        <v>184</v>
      </c>
      <c r="L21" s="10">
        <f t="shared" si="4"/>
        <v>13617</v>
      </c>
      <c r="M21" s="10">
        <v>0</v>
      </c>
      <c r="N21" s="10">
        <v>480</v>
      </c>
      <c r="O21" s="10">
        <v>1956</v>
      </c>
      <c r="P21" s="10">
        <v>3224</v>
      </c>
      <c r="Q21" s="10">
        <v>4372</v>
      </c>
      <c r="R21" s="10">
        <v>3429</v>
      </c>
      <c r="S21" s="10">
        <v>156</v>
      </c>
      <c r="T21" s="10">
        <f t="shared" si="5"/>
        <v>13942</v>
      </c>
      <c r="U21" s="10">
        <v>12</v>
      </c>
      <c r="V21" s="10">
        <v>486</v>
      </c>
      <c r="W21" s="10">
        <v>2148</v>
      </c>
      <c r="X21" s="10">
        <v>3616</v>
      </c>
      <c r="Y21" s="10">
        <v>4608</v>
      </c>
      <c r="Z21" s="10">
        <v>2996</v>
      </c>
      <c r="AA21" s="10">
        <v>76</v>
      </c>
    </row>
    <row r="22" spans="1:27" ht="12.75">
      <c r="A22" s="4" t="s">
        <v>34</v>
      </c>
      <c r="B22" s="5" t="s">
        <v>25</v>
      </c>
      <c r="C22" s="4" t="s">
        <v>26</v>
      </c>
      <c r="D22" s="10">
        <f t="shared" si="3"/>
        <v>144</v>
      </c>
      <c r="E22" s="10">
        <v>4</v>
      </c>
      <c r="F22" s="10">
        <v>8</v>
      </c>
      <c r="G22" s="10">
        <v>0</v>
      </c>
      <c r="H22" s="10">
        <v>8</v>
      </c>
      <c r="I22" s="10">
        <v>36</v>
      </c>
      <c r="J22" s="10">
        <v>84</v>
      </c>
      <c r="K22" s="10">
        <v>4</v>
      </c>
      <c r="L22" s="10">
        <f t="shared" si="4"/>
        <v>76</v>
      </c>
      <c r="M22" s="10">
        <v>4</v>
      </c>
      <c r="N22" s="10">
        <v>0</v>
      </c>
      <c r="O22" s="10">
        <v>0</v>
      </c>
      <c r="P22" s="10">
        <v>12</v>
      </c>
      <c r="Q22" s="10">
        <v>20</v>
      </c>
      <c r="R22" s="10">
        <v>40</v>
      </c>
      <c r="S22" s="10">
        <v>0</v>
      </c>
      <c r="T22" s="10">
        <f t="shared" si="5"/>
        <v>212</v>
      </c>
      <c r="U22" s="10">
        <v>0</v>
      </c>
      <c r="V22" s="10">
        <v>8</v>
      </c>
      <c r="W22" s="10">
        <v>36</v>
      </c>
      <c r="X22" s="10">
        <v>44</v>
      </c>
      <c r="Y22" s="10">
        <v>52</v>
      </c>
      <c r="Z22" s="10">
        <v>72</v>
      </c>
      <c r="AA22" s="10">
        <v>0</v>
      </c>
    </row>
    <row r="23" spans="1:27" ht="12.75">
      <c r="A23" s="4" t="s">
        <v>34</v>
      </c>
      <c r="B23" s="5" t="s">
        <v>27</v>
      </c>
      <c r="C23" s="4" t="s">
        <v>32</v>
      </c>
      <c r="D23" s="10">
        <f t="shared" si="3"/>
        <v>8328</v>
      </c>
      <c r="E23" s="10">
        <v>8</v>
      </c>
      <c r="F23" s="10">
        <v>280</v>
      </c>
      <c r="G23" s="10">
        <v>604</v>
      </c>
      <c r="H23" s="10">
        <v>1528</v>
      </c>
      <c r="I23" s="10">
        <v>2832</v>
      </c>
      <c r="J23" s="10">
        <v>2996</v>
      </c>
      <c r="K23" s="10">
        <v>80</v>
      </c>
      <c r="L23" s="10">
        <f t="shared" si="4"/>
        <v>9584</v>
      </c>
      <c r="M23" s="10">
        <v>8</v>
      </c>
      <c r="N23" s="10">
        <v>360</v>
      </c>
      <c r="O23" s="10">
        <v>740</v>
      </c>
      <c r="P23" s="10">
        <v>1832</v>
      </c>
      <c r="Q23" s="10">
        <v>3088</v>
      </c>
      <c r="R23" s="10">
        <v>3480</v>
      </c>
      <c r="S23" s="10">
        <v>76</v>
      </c>
      <c r="T23" s="10">
        <f t="shared" si="5"/>
        <v>9816</v>
      </c>
      <c r="U23" s="10">
        <v>20</v>
      </c>
      <c r="V23" s="10">
        <v>328</v>
      </c>
      <c r="W23" s="10">
        <v>936</v>
      </c>
      <c r="X23" s="10">
        <v>2144</v>
      </c>
      <c r="Y23" s="10">
        <v>3288</v>
      </c>
      <c r="Z23" s="10">
        <v>2988</v>
      </c>
      <c r="AA23" s="10">
        <v>112</v>
      </c>
    </row>
    <row r="24" spans="1:27" ht="12.75">
      <c r="A24" s="6" t="s">
        <v>34</v>
      </c>
      <c r="B24" s="7" t="s">
        <v>28</v>
      </c>
      <c r="C24" s="6" t="s">
        <v>33</v>
      </c>
      <c r="D24" s="11">
        <f t="shared" si="3"/>
        <v>312</v>
      </c>
      <c r="E24" s="11">
        <v>32</v>
      </c>
      <c r="F24" s="11">
        <v>24</v>
      </c>
      <c r="G24" s="11">
        <v>44</v>
      </c>
      <c r="H24" s="11">
        <v>72</v>
      </c>
      <c r="I24" s="11">
        <v>92</v>
      </c>
      <c r="J24" s="11">
        <v>44</v>
      </c>
      <c r="K24" s="11">
        <v>4</v>
      </c>
      <c r="L24" s="11">
        <f t="shared" si="4"/>
        <v>5024</v>
      </c>
      <c r="M24" s="11">
        <v>0</v>
      </c>
      <c r="N24" s="11">
        <v>184</v>
      </c>
      <c r="O24" s="11">
        <v>700</v>
      </c>
      <c r="P24" s="11">
        <v>1352</v>
      </c>
      <c r="Q24" s="11">
        <v>1644</v>
      </c>
      <c r="R24" s="11">
        <v>1084</v>
      </c>
      <c r="S24" s="11">
        <v>60</v>
      </c>
      <c r="T24" s="11">
        <f t="shared" si="5"/>
        <v>7625</v>
      </c>
      <c r="U24" s="11">
        <v>0</v>
      </c>
      <c r="V24" s="11">
        <v>330</v>
      </c>
      <c r="W24" s="11">
        <v>1294</v>
      </c>
      <c r="X24" s="11">
        <v>2104</v>
      </c>
      <c r="Y24" s="11">
        <v>2475</v>
      </c>
      <c r="Z24" s="11">
        <v>1336</v>
      </c>
      <c r="AA24" s="11">
        <v>86</v>
      </c>
    </row>
    <row r="25" s="1" customFormat="1" ht="12.75"/>
    <row r="26" spans="3:8" s="1" customFormat="1" ht="12.75">
      <c r="C26" t="s">
        <v>72</v>
      </c>
      <c r="E26" s="18"/>
      <c r="F26" s="18"/>
      <c r="G26" s="18"/>
      <c r="H26" s="18"/>
    </row>
    <row r="27" spans="3:20" s="1" customFormat="1" ht="12.75">
      <c r="C27" s="18"/>
      <c r="D27" s="18"/>
      <c r="E27" s="18"/>
      <c r="F27" s="18"/>
      <c r="G27" s="18"/>
      <c r="H27" s="18"/>
      <c r="L27" s="18"/>
      <c r="T27" s="18"/>
    </row>
    <row r="28" spans="4:20" ht="12.75">
      <c r="D28" s="18"/>
      <c r="L28" s="18"/>
      <c r="T28" s="18"/>
    </row>
    <row r="29" spans="4:20" ht="12.75">
      <c r="D29" s="18"/>
      <c r="L29" s="18"/>
      <c r="T29" s="18"/>
    </row>
    <row r="30" spans="4:20" ht="12.75">
      <c r="D30" s="18"/>
      <c r="L30" s="18"/>
      <c r="T30" s="18"/>
    </row>
    <row r="31" spans="4:20" ht="12.75">
      <c r="D31" s="18"/>
      <c r="L31" s="18"/>
      <c r="T31" s="18"/>
    </row>
    <row r="32" spans="4:20" ht="12.75">
      <c r="D32" s="18"/>
      <c r="L32" s="18"/>
      <c r="T32" s="18"/>
    </row>
    <row r="33" spans="4:20" ht="12.75">
      <c r="D33" s="18"/>
      <c r="L33" s="18"/>
      <c r="T33" s="18"/>
    </row>
    <row r="34" spans="4:20" ht="12.75">
      <c r="D34" s="18"/>
      <c r="L34" s="18"/>
      <c r="T34" s="18"/>
    </row>
    <row r="35" spans="4:20" ht="12.75">
      <c r="D35" s="18"/>
      <c r="L35" s="18"/>
      <c r="T35" s="18"/>
    </row>
    <row r="36" spans="4:20" ht="12.75">
      <c r="D36" s="18"/>
      <c r="L36" s="18"/>
      <c r="T36" s="18"/>
    </row>
    <row r="37" spans="4:20" ht="12.75">
      <c r="D37" s="18"/>
      <c r="L37" s="18"/>
      <c r="T37" s="18"/>
    </row>
    <row r="38" spans="4:20" ht="12.75">
      <c r="D38" s="18"/>
      <c r="L38" s="18"/>
      <c r="T38" s="18"/>
    </row>
    <row r="39" spans="4:20" ht="12.75">
      <c r="D39" s="18"/>
      <c r="L39" s="18"/>
      <c r="T39" s="18"/>
    </row>
    <row r="40" spans="4:20" ht="12.75">
      <c r="D40" s="18"/>
      <c r="L40" s="18"/>
      <c r="T40" s="18"/>
    </row>
    <row r="41" spans="4:20" ht="12.75">
      <c r="D41" s="18"/>
      <c r="L41" s="18"/>
      <c r="T41" s="18"/>
    </row>
    <row r="42" spans="4:20" ht="12.75">
      <c r="D42" s="18"/>
      <c r="L42" s="18"/>
      <c r="T42" s="18"/>
    </row>
  </sheetData>
  <mergeCells count="6">
    <mergeCell ref="L4:S4"/>
    <mergeCell ref="T4:AA4"/>
    <mergeCell ref="A4:A5"/>
    <mergeCell ref="B4:B5"/>
    <mergeCell ref="C4:C5"/>
    <mergeCell ref="D4:K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10</v>
      </c>
      <c r="D1" s="2"/>
      <c r="H1" s="2"/>
    </row>
    <row r="3" spans="3:8" ht="12.75">
      <c r="C3" s="8" t="s">
        <v>59</v>
      </c>
      <c r="D3" s="8"/>
      <c r="H3" s="8"/>
    </row>
    <row r="4" spans="1:29" s="1" customFormat="1" ht="12.75">
      <c r="A4" s="20" t="s">
        <v>0</v>
      </c>
      <c r="B4" s="22" t="s">
        <v>29</v>
      </c>
      <c r="C4" s="20" t="s">
        <v>5</v>
      </c>
      <c r="D4" s="30">
        <v>1968</v>
      </c>
      <c r="E4" s="31"/>
      <c r="F4" s="31"/>
      <c r="G4" s="31"/>
      <c r="H4" s="24">
        <v>1975</v>
      </c>
      <c r="I4" s="25"/>
      <c r="J4" s="25"/>
      <c r="K4" s="25"/>
      <c r="L4" s="24">
        <v>1982</v>
      </c>
      <c r="M4" s="25"/>
      <c r="N4" s="25"/>
      <c r="O4" s="25"/>
      <c r="P4" s="25"/>
      <c r="Q4" s="26"/>
      <c r="R4" s="24">
        <v>1990</v>
      </c>
      <c r="S4" s="25"/>
      <c r="T4" s="25"/>
      <c r="U4" s="25"/>
      <c r="V4" s="25"/>
      <c r="W4" s="26"/>
      <c r="X4" s="24">
        <v>1999</v>
      </c>
      <c r="Y4" s="25"/>
      <c r="Z4" s="25"/>
      <c r="AA4" s="25"/>
      <c r="AB4" s="25"/>
      <c r="AC4" s="26"/>
    </row>
    <row r="5" spans="1:29" s="1" customFormat="1" ht="38.25">
      <c r="A5" s="21"/>
      <c r="B5" s="23"/>
      <c r="C5" s="21"/>
      <c r="D5" s="13" t="s">
        <v>35</v>
      </c>
      <c r="E5" s="12" t="s">
        <v>41</v>
      </c>
      <c r="F5" s="12" t="s">
        <v>42</v>
      </c>
      <c r="G5" s="12" t="s">
        <v>46</v>
      </c>
      <c r="H5" s="13" t="s">
        <v>35</v>
      </c>
      <c r="I5" s="12" t="s">
        <v>41</v>
      </c>
      <c r="J5" s="12" t="s">
        <v>42</v>
      </c>
      <c r="K5" s="12" t="s">
        <v>46</v>
      </c>
      <c r="L5" s="12" t="s">
        <v>35</v>
      </c>
      <c r="M5" s="12" t="s">
        <v>41</v>
      </c>
      <c r="N5" s="12" t="s">
        <v>42</v>
      </c>
      <c r="O5" s="12" t="s">
        <v>43</v>
      </c>
      <c r="P5" s="12" t="s">
        <v>44</v>
      </c>
      <c r="Q5" s="12" t="s">
        <v>45</v>
      </c>
      <c r="R5" s="12" t="s">
        <v>35</v>
      </c>
      <c r="S5" s="12" t="s">
        <v>41</v>
      </c>
      <c r="T5" s="12" t="s">
        <v>42</v>
      </c>
      <c r="U5" s="12" t="s">
        <v>43</v>
      </c>
      <c r="V5" s="12" t="s">
        <v>44</v>
      </c>
      <c r="W5" s="12" t="s">
        <v>45</v>
      </c>
      <c r="X5" s="12" t="s">
        <v>35</v>
      </c>
      <c r="Y5" s="12" t="s">
        <v>41</v>
      </c>
      <c r="Z5" s="12" t="s">
        <v>42</v>
      </c>
      <c r="AA5" s="12" t="s">
        <v>43</v>
      </c>
      <c r="AB5" s="12" t="s">
        <v>44</v>
      </c>
      <c r="AC5" s="12" t="s">
        <v>45</v>
      </c>
    </row>
    <row r="6" spans="1:29" s="1" customFormat="1" ht="12.75">
      <c r="A6" s="3" t="s">
        <v>1</v>
      </c>
      <c r="B6" s="3">
        <v>11</v>
      </c>
      <c r="C6" s="3" t="s">
        <v>6</v>
      </c>
      <c r="D6" s="9">
        <v>4397436</v>
      </c>
      <c r="E6" s="9">
        <v>2674132</v>
      </c>
      <c r="F6" s="9">
        <v>975056</v>
      </c>
      <c r="G6" s="9">
        <v>748248</v>
      </c>
      <c r="H6" s="9">
        <v>4803805</v>
      </c>
      <c r="I6" s="9">
        <v>2419075</v>
      </c>
      <c r="J6" s="9">
        <v>1215480</v>
      </c>
      <c r="K6" s="9">
        <v>1169250</v>
      </c>
      <c r="L6" s="9">
        <v>4933176</v>
      </c>
      <c r="M6" s="9">
        <v>2215992</v>
      </c>
      <c r="N6" s="9">
        <v>1284624</v>
      </c>
      <c r="O6" s="9">
        <v>695328</v>
      </c>
      <c r="P6" s="9">
        <v>264908</v>
      </c>
      <c r="Q6" s="9">
        <v>472324</v>
      </c>
      <c r="R6" s="9">
        <v>5342760</v>
      </c>
      <c r="S6" s="9">
        <v>1737342</v>
      </c>
      <c r="T6" s="9">
        <v>1615386</v>
      </c>
      <c r="U6" s="9">
        <v>779866</v>
      </c>
      <c r="V6" s="9">
        <v>505548</v>
      </c>
      <c r="W6" s="9">
        <v>704618</v>
      </c>
      <c r="X6" s="9">
        <v>5478898</v>
      </c>
      <c r="Y6" s="9">
        <v>1127670</v>
      </c>
      <c r="Z6" s="9">
        <v>1676974</v>
      </c>
      <c r="AA6" s="9">
        <v>836790</v>
      </c>
      <c r="AB6" s="9">
        <v>717514</v>
      </c>
      <c r="AC6" s="9">
        <v>1119950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3</v>
      </c>
      <c r="B8" s="5" t="s">
        <v>2</v>
      </c>
      <c r="C8" s="4" t="s">
        <v>7</v>
      </c>
      <c r="D8" s="10">
        <v>4441416</v>
      </c>
      <c r="E8" s="10">
        <v>2708352</v>
      </c>
      <c r="F8" s="10">
        <v>981296</v>
      </c>
      <c r="G8" s="10">
        <v>751768</v>
      </c>
      <c r="H8" s="10">
        <v>4857265</v>
      </c>
      <c r="I8" s="10">
        <v>2452770</v>
      </c>
      <c r="J8" s="10">
        <v>1226930</v>
      </c>
      <c r="K8" s="10">
        <v>1177565</v>
      </c>
      <c r="L8" s="10">
        <v>5005292</v>
      </c>
      <c r="M8" s="10">
        <v>2252616</v>
      </c>
      <c r="N8" s="10">
        <v>1305408</v>
      </c>
      <c r="O8" s="10">
        <v>703964</v>
      </c>
      <c r="P8" s="10">
        <v>267640</v>
      </c>
      <c r="Q8" s="10">
        <v>475664</v>
      </c>
      <c r="R8" s="10">
        <v>5436945</v>
      </c>
      <c r="S8" s="10">
        <v>1771494</v>
      </c>
      <c r="T8" s="10">
        <v>1650247</v>
      </c>
      <c r="U8" s="10">
        <v>792874</v>
      </c>
      <c r="V8" s="10">
        <v>512204</v>
      </c>
      <c r="W8" s="10">
        <v>710126</v>
      </c>
      <c r="X8" s="10">
        <v>5590951</v>
      </c>
      <c r="Y8" s="10">
        <v>1153254</v>
      </c>
      <c r="Z8" s="10">
        <v>1723503</v>
      </c>
      <c r="AA8" s="10">
        <v>854114</v>
      </c>
      <c r="AB8" s="10">
        <v>729556</v>
      </c>
      <c r="AC8" s="10">
        <v>1130524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4</v>
      </c>
      <c r="B10" s="4"/>
      <c r="C10" s="4" t="s">
        <v>8</v>
      </c>
      <c r="D10" s="10">
        <v>144752</v>
      </c>
      <c r="E10" s="10">
        <v>89264</v>
      </c>
      <c r="F10" s="10">
        <v>33396</v>
      </c>
      <c r="G10" s="10">
        <v>22092</v>
      </c>
      <c r="H10" s="10">
        <v>189085</v>
      </c>
      <c r="I10" s="10">
        <v>96290</v>
      </c>
      <c r="J10" s="10">
        <v>53055</v>
      </c>
      <c r="K10" s="10">
        <v>39740</v>
      </c>
      <c r="L10" s="10">
        <v>214476</v>
      </c>
      <c r="M10" s="10">
        <v>95752</v>
      </c>
      <c r="N10" s="10">
        <v>63756</v>
      </c>
      <c r="O10" s="10">
        <v>29880</v>
      </c>
      <c r="P10" s="10">
        <v>10900</v>
      </c>
      <c r="Q10" s="10">
        <v>14188</v>
      </c>
      <c r="R10" s="10">
        <v>236579</v>
      </c>
      <c r="S10" s="10">
        <v>73246</v>
      </c>
      <c r="T10" s="10">
        <v>82441</v>
      </c>
      <c r="U10" s="10">
        <v>36198</v>
      </c>
      <c r="V10" s="10">
        <v>21486</v>
      </c>
      <c r="W10" s="10">
        <v>23208</v>
      </c>
      <c r="X10" s="10">
        <v>248949</v>
      </c>
      <c r="Y10" s="10">
        <v>48903</v>
      </c>
      <c r="Z10" s="10">
        <v>87790</v>
      </c>
      <c r="AA10" s="10">
        <v>39745</v>
      </c>
      <c r="AB10" s="10">
        <v>33223</v>
      </c>
      <c r="AC10" s="10">
        <v>39288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9</v>
      </c>
      <c r="B12" s="4"/>
      <c r="C12" s="4" t="s">
        <v>10</v>
      </c>
      <c r="D12" s="10">
        <v>17944</v>
      </c>
      <c r="E12" s="10">
        <v>11548</v>
      </c>
      <c r="F12" s="10">
        <v>4008</v>
      </c>
      <c r="G12" s="10">
        <v>2388</v>
      </c>
      <c r="H12" s="10">
        <v>31820</v>
      </c>
      <c r="I12" s="10">
        <v>16125</v>
      </c>
      <c r="J12" s="10">
        <v>9110</v>
      </c>
      <c r="K12" s="10">
        <v>6585</v>
      </c>
      <c r="L12" s="10">
        <v>49800</v>
      </c>
      <c r="M12" s="10">
        <v>20728</v>
      </c>
      <c r="N12" s="10">
        <v>15360</v>
      </c>
      <c r="O12" s="10">
        <v>7396</v>
      </c>
      <c r="P12" s="10">
        <v>3088</v>
      </c>
      <c r="Q12" s="10">
        <v>3228</v>
      </c>
      <c r="R12" s="10">
        <v>78031</v>
      </c>
      <c r="S12" s="10">
        <v>24411</v>
      </c>
      <c r="T12" s="10">
        <v>27635</v>
      </c>
      <c r="U12" s="10">
        <v>11845</v>
      </c>
      <c r="V12" s="10">
        <v>7640</v>
      </c>
      <c r="W12" s="10">
        <v>6500</v>
      </c>
      <c r="X12" s="10">
        <v>89002</v>
      </c>
      <c r="Y12" s="10">
        <v>18464</v>
      </c>
      <c r="Z12" s="10">
        <v>32001</v>
      </c>
      <c r="AA12" s="10">
        <v>14532</v>
      </c>
      <c r="AB12" s="10">
        <v>12053</v>
      </c>
      <c r="AC12" s="10">
        <v>11952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34</v>
      </c>
      <c r="B14" s="5" t="s">
        <v>11</v>
      </c>
      <c r="C14" s="4" t="s">
        <v>12</v>
      </c>
      <c r="D14" s="10">
        <v>1028</v>
      </c>
      <c r="E14" s="10">
        <v>756</v>
      </c>
      <c r="F14" s="10">
        <v>136</v>
      </c>
      <c r="G14" s="10">
        <v>136</v>
      </c>
      <c r="H14" s="10">
        <v>3505</v>
      </c>
      <c r="I14" s="10">
        <v>1590</v>
      </c>
      <c r="J14" s="10">
        <v>920</v>
      </c>
      <c r="K14" s="10">
        <v>995</v>
      </c>
      <c r="L14" s="10">
        <v>8700</v>
      </c>
      <c r="M14" s="10">
        <v>3060</v>
      </c>
      <c r="N14" s="10">
        <v>2528</v>
      </c>
      <c r="O14" s="10">
        <v>1544</v>
      </c>
      <c r="P14" s="10">
        <v>708</v>
      </c>
      <c r="Q14" s="10">
        <v>860</v>
      </c>
      <c r="R14" s="10">
        <v>23730</v>
      </c>
      <c r="S14" s="10">
        <v>6578</v>
      </c>
      <c r="T14" s="10">
        <v>8008</v>
      </c>
      <c r="U14" s="10">
        <v>3744</v>
      </c>
      <c r="V14" s="10">
        <v>2620</v>
      </c>
      <c r="W14" s="10">
        <v>2780</v>
      </c>
      <c r="X14" s="10">
        <v>26568</v>
      </c>
      <c r="Y14" s="10">
        <v>4852</v>
      </c>
      <c r="Z14" s="10">
        <v>8760</v>
      </c>
      <c r="AA14" s="10">
        <v>4752</v>
      </c>
      <c r="AB14" s="10">
        <v>4032</v>
      </c>
      <c r="AC14" s="10">
        <v>4172</v>
      </c>
    </row>
    <row r="15" spans="1:29" ht="12.75">
      <c r="A15" s="4" t="s">
        <v>34</v>
      </c>
      <c r="B15" s="5" t="s">
        <v>13</v>
      </c>
      <c r="C15" s="4" t="s">
        <v>30</v>
      </c>
      <c r="D15" s="10">
        <v>276</v>
      </c>
      <c r="E15" s="10">
        <v>208</v>
      </c>
      <c r="F15" s="10">
        <v>44</v>
      </c>
      <c r="G15" s="10">
        <v>24</v>
      </c>
      <c r="H15" s="10">
        <v>235</v>
      </c>
      <c r="I15" s="10">
        <v>120</v>
      </c>
      <c r="J15" s="10">
        <v>70</v>
      </c>
      <c r="K15" s="10">
        <v>45</v>
      </c>
      <c r="L15" s="10">
        <v>316</v>
      </c>
      <c r="M15" s="10">
        <v>168</v>
      </c>
      <c r="N15" s="10">
        <v>60</v>
      </c>
      <c r="O15" s="10">
        <v>32</v>
      </c>
      <c r="P15" s="10">
        <v>24</v>
      </c>
      <c r="Q15" s="10">
        <v>32</v>
      </c>
      <c r="R15" s="10">
        <v>712</v>
      </c>
      <c r="S15" s="10">
        <v>164</v>
      </c>
      <c r="T15" s="10">
        <v>252</v>
      </c>
      <c r="U15" s="10">
        <v>112</v>
      </c>
      <c r="V15" s="10">
        <v>72</v>
      </c>
      <c r="W15" s="10">
        <v>112</v>
      </c>
      <c r="X15" s="10">
        <v>3052</v>
      </c>
      <c r="Y15" s="10">
        <v>288</v>
      </c>
      <c r="Z15" s="10">
        <v>1076</v>
      </c>
      <c r="AA15" s="10">
        <v>556</v>
      </c>
      <c r="AB15" s="10">
        <v>536</v>
      </c>
      <c r="AC15" s="10">
        <v>596</v>
      </c>
    </row>
    <row r="16" spans="1:29" ht="12.75">
      <c r="A16" s="4" t="s">
        <v>34</v>
      </c>
      <c r="B16" s="5" t="s">
        <v>14</v>
      </c>
      <c r="C16" s="4" t="s">
        <v>15</v>
      </c>
      <c r="D16" s="10">
        <v>1572</v>
      </c>
      <c r="E16" s="10">
        <v>1060</v>
      </c>
      <c r="F16" s="10">
        <v>364</v>
      </c>
      <c r="G16" s="10">
        <v>148</v>
      </c>
      <c r="H16" s="10">
        <v>1640</v>
      </c>
      <c r="I16" s="10">
        <v>995</v>
      </c>
      <c r="J16" s="10">
        <v>400</v>
      </c>
      <c r="K16" s="10">
        <v>245</v>
      </c>
      <c r="L16" s="10">
        <v>7528</v>
      </c>
      <c r="M16" s="10">
        <v>2752</v>
      </c>
      <c r="N16" s="10">
        <v>2536</v>
      </c>
      <c r="O16" s="10">
        <v>1264</v>
      </c>
      <c r="P16" s="10">
        <v>576</v>
      </c>
      <c r="Q16" s="10">
        <v>400</v>
      </c>
      <c r="R16" s="10">
        <v>8519</v>
      </c>
      <c r="S16" s="10">
        <v>2251</v>
      </c>
      <c r="T16" s="10">
        <v>3332</v>
      </c>
      <c r="U16" s="10">
        <v>1552</v>
      </c>
      <c r="V16" s="10">
        <v>816</v>
      </c>
      <c r="W16" s="10">
        <v>568</v>
      </c>
      <c r="X16" s="10">
        <v>8228</v>
      </c>
      <c r="Y16" s="10">
        <v>1644</v>
      </c>
      <c r="Z16" s="10">
        <v>3172</v>
      </c>
      <c r="AA16" s="10">
        <v>1440</v>
      </c>
      <c r="AB16" s="10">
        <v>1056</v>
      </c>
      <c r="AC16" s="10">
        <v>916</v>
      </c>
    </row>
    <row r="17" spans="1:29" ht="12.75">
      <c r="A17" s="4" t="s">
        <v>34</v>
      </c>
      <c r="B17" s="5" t="s">
        <v>16</v>
      </c>
      <c r="C17" s="4" t="s">
        <v>17</v>
      </c>
      <c r="D17" s="10">
        <v>472</v>
      </c>
      <c r="E17" s="10">
        <v>356</v>
      </c>
      <c r="F17" s="10">
        <v>84</v>
      </c>
      <c r="G17" s="10">
        <v>32</v>
      </c>
      <c r="H17" s="10">
        <v>475</v>
      </c>
      <c r="I17" s="10">
        <v>270</v>
      </c>
      <c r="J17" s="10">
        <v>140</v>
      </c>
      <c r="K17" s="10">
        <v>65</v>
      </c>
      <c r="L17" s="10">
        <v>3016</v>
      </c>
      <c r="M17" s="10">
        <v>880</v>
      </c>
      <c r="N17" s="10">
        <v>1020</v>
      </c>
      <c r="O17" s="10">
        <v>564</v>
      </c>
      <c r="P17" s="10">
        <v>284</v>
      </c>
      <c r="Q17" s="10">
        <v>268</v>
      </c>
      <c r="R17" s="10">
        <v>7740</v>
      </c>
      <c r="S17" s="10">
        <v>2264</v>
      </c>
      <c r="T17" s="10">
        <v>2844</v>
      </c>
      <c r="U17" s="10">
        <v>1240</v>
      </c>
      <c r="V17" s="10">
        <v>800</v>
      </c>
      <c r="W17" s="10">
        <v>592</v>
      </c>
      <c r="X17" s="10">
        <v>9171</v>
      </c>
      <c r="Y17" s="10">
        <v>1776</v>
      </c>
      <c r="Z17" s="10">
        <v>3691</v>
      </c>
      <c r="AA17" s="10">
        <v>1580</v>
      </c>
      <c r="AB17" s="10">
        <v>1190</v>
      </c>
      <c r="AC17" s="10">
        <v>934</v>
      </c>
    </row>
    <row r="18" spans="1:29" ht="12.75">
      <c r="A18" s="4" t="s">
        <v>34</v>
      </c>
      <c r="B18" s="5" t="s">
        <v>18</v>
      </c>
      <c r="C18" s="4" t="s">
        <v>19</v>
      </c>
      <c r="D18" s="10">
        <v>348</v>
      </c>
      <c r="E18" s="10">
        <v>280</v>
      </c>
      <c r="F18" s="10">
        <v>48</v>
      </c>
      <c r="G18" s="10">
        <v>20</v>
      </c>
      <c r="H18" s="10">
        <v>1660</v>
      </c>
      <c r="I18" s="10">
        <v>850</v>
      </c>
      <c r="J18" s="10">
        <v>575</v>
      </c>
      <c r="K18" s="10">
        <v>235</v>
      </c>
      <c r="L18" s="10">
        <v>2204</v>
      </c>
      <c r="M18" s="10">
        <v>1028</v>
      </c>
      <c r="N18" s="10">
        <v>756</v>
      </c>
      <c r="O18" s="10">
        <v>260</v>
      </c>
      <c r="P18" s="10">
        <v>104</v>
      </c>
      <c r="Q18" s="10">
        <v>56</v>
      </c>
      <c r="R18" s="10">
        <v>2368</v>
      </c>
      <c r="S18" s="10">
        <v>776</v>
      </c>
      <c r="T18" s="10">
        <v>1004</v>
      </c>
      <c r="U18" s="10">
        <v>356</v>
      </c>
      <c r="V18" s="10">
        <v>156</v>
      </c>
      <c r="W18" s="10">
        <v>76</v>
      </c>
      <c r="X18" s="10">
        <v>2640</v>
      </c>
      <c r="Y18" s="10">
        <v>548</v>
      </c>
      <c r="Z18" s="10">
        <v>1148</v>
      </c>
      <c r="AA18" s="10">
        <v>416</v>
      </c>
      <c r="AB18" s="10">
        <v>316</v>
      </c>
      <c r="AC18" s="10">
        <v>212</v>
      </c>
    </row>
    <row r="19" spans="1:29" ht="12.75">
      <c r="A19" s="4" t="s">
        <v>34</v>
      </c>
      <c r="B19" s="5" t="s">
        <v>20</v>
      </c>
      <c r="C19" s="4" t="s">
        <v>21</v>
      </c>
      <c r="D19" s="10">
        <v>336</v>
      </c>
      <c r="E19" s="10">
        <v>248</v>
      </c>
      <c r="F19" s="10">
        <v>44</v>
      </c>
      <c r="G19" s="10">
        <v>44</v>
      </c>
      <c r="H19" s="10">
        <v>420</v>
      </c>
      <c r="I19" s="10">
        <v>285</v>
      </c>
      <c r="J19" s="10">
        <v>50</v>
      </c>
      <c r="K19" s="10">
        <v>85</v>
      </c>
      <c r="L19" s="10">
        <v>388</v>
      </c>
      <c r="M19" s="10">
        <v>208</v>
      </c>
      <c r="N19" s="10">
        <v>112</v>
      </c>
      <c r="O19" s="10">
        <v>48</v>
      </c>
      <c r="P19" s="10">
        <v>8</v>
      </c>
      <c r="Q19" s="10">
        <v>12</v>
      </c>
      <c r="R19" s="10">
        <v>522</v>
      </c>
      <c r="S19" s="10">
        <v>142</v>
      </c>
      <c r="T19" s="10">
        <v>208</v>
      </c>
      <c r="U19" s="10">
        <v>80</v>
      </c>
      <c r="V19" s="10">
        <v>36</v>
      </c>
      <c r="W19" s="10">
        <v>56</v>
      </c>
      <c r="X19" s="10">
        <v>692</v>
      </c>
      <c r="Y19" s="10">
        <v>96</v>
      </c>
      <c r="Z19" s="10">
        <v>228</v>
      </c>
      <c r="AA19" s="10">
        <v>116</v>
      </c>
      <c r="AB19" s="10">
        <v>92</v>
      </c>
      <c r="AC19" s="10">
        <v>160</v>
      </c>
    </row>
    <row r="20" spans="1:29" ht="12.75">
      <c r="A20" s="4" t="s">
        <v>34</v>
      </c>
      <c r="B20" s="5" t="s">
        <v>22</v>
      </c>
      <c r="C20" s="4" t="s">
        <v>23</v>
      </c>
      <c r="D20" s="10">
        <v>1620</v>
      </c>
      <c r="E20" s="10">
        <v>1140</v>
      </c>
      <c r="F20" s="10">
        <v>332</v>
      </c>
      <c r="G20" s="10">
        <v>148</v>
      </c>
      <c r="H20" s="10">
        <v>3195</v>
      </c>
      <c r="I20" s="10">
        <v>1765</v>
      </c>
      <c r="J20" s="10">
        <v>940</v>
      </c>
      <c r="K20" s="10">
        <v>490</v>
      </c>
      <c r="L20" s="10">
        <v>5384</v>
      </c>
      <c r="M20" s="10">
        <v>2560</v>
      </c>
      <c r="N20" s="10">
        <v>1756</v>
      </c>
      <c r="O20" s="10">
        <v>684</v>
      </c>
      <c r="P20" s="10">
        <v>160</v>
      </c>
      <c r="Q20" s="10">
        <v>224</v>
      </c>
      <c r="R20" s="10">
        <v>6139</v>
      </c>
      <c r="S20" s="10">
        <v>2028</v>
      </c>
      <c r="T20" s="10">
        <v>2383</v>
      </c>
      <c r="U20" s="10">
        <v>868</v>
      </c>
      <c r="V20" s="10">
        <v>520</v>
      </c>
      <c r="W20" s="10">
        <v>340</v>
      </c>
      <c r="X20" s="10">
        <v>7056</v>
      </c>
      <c r="Y20" s="10">
        <v>1476</v>
      </c>
      <c r="Z20" s="10">
        <v>2724</v>
      </c>
      <c r="AA20" s="10">
        <v>1164</v>
      </c>
      <c r="AB20" s="10">
        <v>908</v>
      </c>
      <c r="AC20" s="10">
        <v>784</v>
      </c>
    </row>
    <row r="21" spans="1:29" ht="12.75">
      <c r="A21" s="4" t="s">
        <v>34</v>
      </c>
      <c r="B21" s="5" t="s">
        <v>24</v>
      </c>
      <c r="C21" s="4" t="s">
        <v>31</v>
      </c>
      <c r="D21" s="10">
        <v>7620</v>
      </c>
      <c r="E21" s="10">
        <v>4516</v>
      </c>
      <c r="F21" s="10">
        <v>1828</v>
      </c>
      <c r="G21" s="10">
        <v>1276</v>
      </c>
      <c r="H21" s="10">
        <v>13050</v>
      </c>
      <c r="I21" s="10">
        <v>6170</v>
      </c>
      <c r="J21" s="10">
        <v>3690</v>
      </c>
      <c r="K21" s="10">
        <v>3190</v>
      </c>
      <c r="L21" s="10">
        <v>13480</v>
      </c>
      <c r="M21" s="10">
        <v>5544</v>
      </c>
      <c r="N21" s="10">
        <v>3964</v>
      </c>
      <c r="O21" s="10">
        <v>1996</v>
      </c>
      <c r="P21" s="10">
        <v>888</v>
      </c>
      <c r="Q21" s="10">
        <v>1088</v>
      </c>
      <c r="R21" s="10">
        <v>13617</v>
      </c>
      <c r="S21" s="10">
        <v>4692</v>
      </c>
      <c r="T21" s="10">
        <v>4384</v>
      </c>
      <c r="U21" s="10">
        <v>1937</v>
      </c>
      <c r="V21" s="10">
        <v>1360</v>
      </c>
      <c r="W21" s="10">
        <v>1244</v>
      </c>
      <c r="X21" s="10">
        <v>13942</v>
      </c>
      <c r="Y21" s="10">
        <v>3050</v>
      </c>
      <c r="Z21" s="10">
        <v>4788</v>
      </c>
      <c r="AA21" s="10">
        <v>1896</v>
      </c>
      <c r="AB21" s="10">
        <v>1892</v>
      </c>
      <c r="AC21" s="10">
        <v>2316</v>
      </c>
    </row>
    <row r="22" spans="1:29" ht="12.75">
      <c r="A22" s="4" t="s">
        <v>34</v>
      </c>
      <c r="B22" s="5" t="s">
        <v>25</v>
      </c>
      <c r="C22" s="4" t="s">
        <v>26</v>
      </c>
      <c r="D22" s="10">
        <v>168</v>
      </c>
      <c r="E22" s="10">
        <v>136</v>
      </c>
      <c r="F22" s="10">
        <v>20</v>
      </c>
      <c r="G22" s="10">
        <v>12</v>
      </c>
      <c r="H22" s="10">
        <v>130</v>
      </c>
      <c r="I22" s="10">
        <v>95</v>
      </c>
      <c r="J22" s="10">
        <v>20</v>
      </c>
      <c r="K22" s="10">
        <v>15</v>
      </c>
      <c r="L22" s="10">
        <v>144</v>
      </c>
      <c r="M22" s="10">
        <v>128</v>
      </c>
      <c r="N22" s="10">
        <v>4</v>
      </c>
      <c r="O22" s="10">
        <v>8</v>
      </c>
      <c r="P22" s="10">
        <v>4</v>
      </c>
      <c r="Q22" s="10">
        <v>0</v>
      </c>
      <c r="R22" s="10">
        <v>76</v>
      </c>
      <c r="S22" s="10">
        <v>28</v>
      </c>
      <c r="T22" s="10">
        <v>32</v>
      </c>
      <c r="U22" s="10">
        <v>8</v>
      </c>
      <c r="V22" s="10">
        <v>4</v>
      </c>
      <c r="W22" s="10">
        <v>4</v>
      </c>
      <c r="X22" s="10">
        <v>212</v>
      </c>
      <c r="Y22" s="10">
        <v>64</v>
      </c>
      <c r="Z22" s="10">
        <v>68</v>
      </c>
      <c r="AA22" s="10">
        <v>16</v>
      </c>
      <c r="AB22" s="10">
        <v>24</v>
      </c>
      <c r="AC22" s="10">
        <v>40</v>
      </c>
    </row>
    <row r="23" spans="1:29" ht="12.75">
      <c r="A23" s="4" t="s">
        <v>34</v>
      </c>
      <c r="B23" s="5" t="s">
        <v>27</v>
      </c>
      <c r="C23" s="4" t="s">
        <v>32</v>
      </c>
      <c r="D23" s="10">
        <v>4208</v>
      </c>
      <c r="E23" s="10">
        <v>2628</v>
      </c>
      <c r="F23" s="10">
        <v>1068</v>
      </c>
      <c r="G23" s="10">
        <v>512</v>
      </c>
      <c r="H23" s="10">
        <v>7290</v>
      </c>
      <c r="I23" s="10">
        <v>3870</v>
      </c>
      <c r="J23" s="10">
        <v>2220</v>
      </c>
      <c r="K23" s="10">
        <v>1200</v>
      </c>
      <c r="L23" s="10">
        <v>8328</v>
      </c>
      <c r="M23" s="10">
        <v>4252</v>
      </c>
      <c r="N23" s="10">
        <v>2544</v>
      </c>
      <c r="O23" s="10">
        <v>944</v>
      </c>
      <c r="P23" s="10">
        <v>316</v>
      </c>
      <c r="Q23" s="10">
        <v>272</v>
      </c>
      <c r="R23" s="10">
        <v>9584</v>
      </c>
      <c r="S23" s="10">
        <v>3964</v>
      </c>
      <c r="T23" s="10">
        <v>3436</v>
      </c>
      <c r="U23" s="10">
        <v>1156</v>
      </c>
      <c r="V23" s="10">
        <v>640</v>
      </c>
      <c r="W23" s="10">
        <v>388</v>
      </c>
      <c r="X23" s="10">
        <v>9816</v>
      </c>
      <c r="Y23" s="10">
        <v>3108</v>
      </c>
      <c r="Z23" s="10">
        <v>3680</v>
      </c>
      <c r="AA23" s="10">
        <v>1344</v>
      </c>
      <c r="AB23" s="10">
        <v>968</v>
      </c>
      <c r="AC23" s="10">
        <v>716</v>
      </c>
    </row>
    <row r="24" spans="1:29" ht="12.75">
      <c r="A24" s="6" t="s">
        <v>34</v>
      </c>
      <c r="B24" s="7" t="s">
        <v>28</v>
      </c>
      <c r="C24" s="6" t="s">
        <v>33</v>
      </c>
      <c r="D24" s="11">
        <v>296</v>
      </c>
      <c r="E24" s="11">
        <v>220</v>
      </c>
      <c r="F24" s="11">
        <v>40</v>
      </c>
      <c r="G24" s="11">
        <v>36</v>
      </c>
      <c r="H24" s="11">
        <v>220</v>
      </c>
      <c r="I24" s="11">
        <v>115</v>
      </c>
      <c r="J24" s="11">
        <v>85</v>
      </c>
      <c r="K24" s="11">
        <v>20</v>
      </c>
      <c r="L24" s="11">
        <v>312</v>
      </c>
      <c r="M24" s="11">
        <v>148</v>
      </c>
      <c r="N24" s="11">
        <v>80</v>
      </c>
      <c r="O24" s="11">
        <v>52</v>
      </c>
      <c r="P24" s="11">
        <v>16</v>
      </c>
      <c r="Q24" s="11">
        <v>16</v>
      </c>
      <c r="R24" s="11">
        <v>5024</v>
      </c>
      <c r="S24" s="11">
        <v>1524</v>
      </c>
      <c r="T24" s="11">
        <v>1752</v>
      </c>
      <c r="U24" s="11">
        <v>792</v>
      </c>
      <c r="V24" s="11">
        <v>616</v>
      </c>
      <c r="W24" s="11">
        <v>340</v>
      </c>
      <c r="X24" s="11">
        <v>7625</v>
      </c>
      <c r="Y24" s="11">
        <v>1562</v>
      </c>
      <c r="Z24" s="11">
        <v>2666</v>
      </c>
      <c r="AA24" s="11">
        <v>1252</v>
      </c>
      <c r="AB24" s="11">
        <v>1039</v>
      </c>
      <c r="AC24" s="11">
        <v>1106</v>
      </c>
    </row>
    <row r="25" s="1" customFormat="1" ht="12.75"/>
    <row r="26" spans="3:7" s="1" customFormat="1" ht="12.75">
      <c r="C26" t="s">
        <v>72</v>
      </c>
      <c r="D26" s="18"/>
      <c r="E26" s="18"/>
      <c r="F26" s="18"/>
      <c r="G26" s="18"/>
    </row>
    <row r="27" spans="3:7" s="1" customFormat="1" ht="12.75">
      <c r="C27" s="18"/>
      <c r="D27" s="18"/>
      <c r="E27" s="18"/>
      <c r="F27" s="18"/>
      <c r="G27" s="18"/>
    </row>
    <row r="28" spans="4:24" ht="12.75">
      <c r="D28" s="14"/>
      <c r="H28" s="14"/>
      <c r="L28" s="14"/>
      <c r="R28" s="14"/>
      <c r="X28" s="14"/>
    </row>
    <row r="29" spans="4:24" ht="12.75">
      <c r="D29" s="14"/>
      <c r="H29" s="14"/>
      <c r="L29" s="14"/>
      <c r="R29" s="14"/>
      <c r="X29" s="14"/>
    </row>
    <row r="30" spans="4:24" ht="12.75">
      <c r="D30" s="14"/>
      <c r="H30" s="14"/>
      <c r="L30" s="14"/>
      <c r="R30" s="14"/>
      <c r="X30" s="14"/>
    </row>
    <row r="31" spans="4:24" ht="12.75">
      <c r="D31" s="14"/>
      <c r="H31" s="14"/>
      <c r="L31" s="14"/>
      <c r="R31" s="14"/>
      <c r="X31" s="14"/>
    </row>
    <row r="32" spans="4:24" ht="12.75">
      <c r="D32" s="14"/>
      <c r="H32" s="14"/>
      <c r="L32" s="14"/>
      <c r="R32" s="14"/>
      <c r="X32" s="14"/>
    </row>
    <row r="33" spans="4:24" ht="12.75">
      <c r="D33" s="14"/>
      <c r="H33" s="14"/>
      <c r="L33" s="14"/>
      <c r="R33" s="14"/>
      <c r="X33" s="14"/>
    </row>
    <row r="34" spans="4:24" ht="12.75">
      <c r="D34" s="14"/>
      <c r="H34" s="14"/>
      <c r="L34" s="14"/>
      <c r="R34" s="14"/>
      <c r="X34" s="14"/>
    </row>
    <row r="35" spans="4:24" ht="12.75">
      <c r="D35" s="14"/>
      <c r="H35" s="14"/>
      <c r="L35" s="14"/>
      <c r="R35" s="14"/>
      <c r="X35" s="14"/>
    </row>
    <row r="36" spans="4:24" ht="12.75">
      <c r="D36" s="14"/>
      <c r="H36" s="14"/>
      <c r="L36" s="14"/>
      <c r="R36" s="14"/>
      <c r="X36" s="14"/>
    </row>
    <row r="37" spans="4:24" ht="12.75">
      <c r="D37" s="14"/>
      <c r="H37" s="14"/>
      <c r="L37" s="14"/>
      <c r="R37" s="14"/>
      <c r="X37" s="14"/>
    </row>
    <row r="38" spans="4:24" ht="12.75">
      <c r="D38" s="14"/>
      <c r="H38" s="14"/>
      <c r="L38" s="14"/>
      <c r="R38" s="14"/>
      <c r="X38" s="14"/>
    </row>
    <row r="39" spans="4:24" ht="12.75">
      <c r="D39" s="14"/>
      <c r="H39" s="14"/>
      <c r="L39" s="14"/>
      <c r="R39" s="14"/>
      <c r="X39" s="14"/>
    </row>
    <row r="40" spans="4:24" ht="12.75">
      <c r="D40" s="14"/>
      <c r="H40" s="14"/>
      <c r="L40" s="14"/>
      <c r="R40" s="14"/>
      <c r="X40" s="14"/>
    </row>
    <row r="41" spans="4:24" ht="12.75">
      <c r="D41" s="14"/>
      <c r="H41" s="14"/>
      <c r="L41" s="14"/>
      <c r="R41" s="14"/>
      <c r="X41" s="14"/>
    </row>
    <row r="42" spans="4:24" ht="12.75">
      <c r="D42" s="14"/>
      <c r="H42" s="14"/>
      <c r="L42" s="14"/>
      <c r="R42" s="14"/>
      <c r="X42" s="14"/>
    </row>
    <row r="43" spans="4:24" ht="12.75">
      <c r="D43" s="14"/>
      <c r="H43" s="14"/>
      <c r="L43" s="14"/>
      <c r="R43" s="14"/>
      <c r="X43" s="14"/>
    </row>
    <row r="44" spans="4:24" ht="12.75">
      <c r="D44" s="14"/>
      <c r="H44" s="14"/>
      <c r="L44" s="14"/>
      <c r="R44" s="14"/>
      <c r="X44" s="14"/>
    </row>
    <row r="45" spans="4:24" ht="12.75">
      <c r="D45" s="14"/>
      <c r="H45" s="14"/>
      <c r="L45" s="14"/>
      <c r="R45" s="14"/>
      <c r="X45" s="14"/>
    </row>
    <row r="46" spans="4:24" ht="12.75">
      <c r="D46" s="14"/>
      <c r="H46" s="14"/>
      <c r="L46" s="14"/>
      <c r="R46" s="14"/>
      <c r="X46" s="14"/>
    </row>
    <row r="47" spans="4:24" ht="12.75">
      <c r="D47" s="14"/>
      <c r="H47" s="14"/>
      <c r="L47" s="14"/>
      <c r="R47" s="14"/>
      <c r="X47" s="14"/>
    </row>
  </sheetData>
  <mergeCells count="8">
    <mergeCell ref="A4:A5"/>
    <mergeCell ref="B4:B5"/>
    <mergeCell ref="C4:C5"/>
    <mergeCell ref="D4:G4"/>
    <mergeCell ref="R4:W4"/>
    <mergeCell ref="X4:AC4"/>
    <mergeCell ref="H4:K4"/>
    <mergeCell ref="L4:Q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5" width="12.57421875" style="0" customWidth="1"/>
  </cols>
  <sheetData>
    <row r="1" spans="3:10" ht="12.75">
      <c r="C1" s="2" t="s">
        <v>10</v>
      </c>
      <c r="D1" s="2"/>
      <c r="J1" s="2"/>
    </row>
    <row r="3" spans="3:10" ht="12.75">
      <c r="C3" s="8" t="s">
        <v>64</v>
      </c>
      <c r="D3" s="8"/>
      <c r="J3" s="8"/>
    </row>
    <row r="4" spans="1:15" s="1" customFormat="1" ht="12.75">
      <c r="A4" s="20" t="s">
        <v>0</v>
      </c>
      <c r="B4" s="22" t="s">
        <v>29</v>
      </c>
      <c r="C4" s="20" t="s">
        <v>5</v>
      </c>
      <c r="D4" s="30">
        <v>1990</v>
      </c>
      <c r="E4" s="31"/>
      <c r="F4" s="31"/>
      <c r="G4" s="31"/>
      <c r="H4" s="31"/>
      <c r="I4" s="31"/>
      <c r="J4" s="24">
        <v>1999</v>
      </c>
      <c r="K4" s="25"/>
      <c r="L4" s="25"/>
      <c r="M4" s="25"/>
      <c r="N4" s="25"/>
      <c r="O4" s="26"/>
    </row>
    <row r="5" spans="1:15" s="1" customFormat="1" ht="105.75" customHeight="1">
      <c r="A5" s="21"/>
      <c r="B5" s="23"/>
      <c r="C5" s="21"/>
      <c r="D5" s="13" t="s">
        <v>35</v>
      </c>
      <c r="E5" s="12" t="s">
        <v>69</v>
      </c>
      <c r="F5" s="12" t="s">
        <v>66</v>
      </c>
      <c r="G5" s="12" t="s">
        <v>70</v>
      </c>
      <c r="H5" s="12" t="s">
        <v>71</v>
      </c>
      <c r="I5" s="12" t="s">
        <v>65</v>
      </c>
      <c r="J5" s="13" t="s">
        <v>35</v>
      </c>
      <c r="K5" s="12" t="s">
        <v>69</v>
      </c>
      <c r="L5" s="12" t="s">
        <v>66</v>
      </c>
      <c r="M5" s="12" t="s">
        <v>70</v>
      </c>
      <c r="N5" s="12" t="s">
        <v>71</v>
      </c>
      <c r="O5" s="12" t="s">
        <v>65</v>
      </c>
    </row>
    <row r="6" spans="1:15" s="1" customFormat="1" ht="12.75">
      <c r="A6" s="3" t="s">
        <v>1</v>
      </c>
      <c r="B6" s="3">
        <v>11</v>
      </c>
      <c r="C6" s="3" t="s">
        <v>6</v>
      </c>
      <c r="D6" s="9">
        <v>4869652</v>
      </c>
      <c r="E6" s="9">
        <v>4052859</v>
      </c>
      <c r="F6" s="9">
        <v>221956</v>
      </c>
      <c r="G6" s="9">
        <v>50128</v>
      </c>
      <c r="H6" s="9">
        <f>D6-E6-F6-G6-I6</f>
        <v>107669</v>
      </c>
      <c r="I6" s="9">
        <v>437040</v>
      </c>
      <c r="J6" s="9">
        <v>4845434</v>
      </c>
      <c r="K6" s="9">
        <f>863327+3002860</f>
        <v>3866187</v>
      </c>
      <c r="L6" s="9">
        <v>358952</v>
      </c>
      <c r="M6" s="9">
        <v>68318</v>
      </c>
      <c r="N6" s="9">
        <f>J6-K6-L6-M6-O6</f>
        <v>140781</v>
      </c>
      <c r="O6" s="9">
        <v>411196</v>
      </c>
    </row>
    <row r="7" spans="1:15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4" t="s">
        <v>3</v>
      </c>
      <c r="B8" s="5" t="s">
        <v>2</v>
      </c>
      <c r="C8" s="4" t="s">
        <v>7</v>
      </c>
      <c r="D8" s="10">
        <v>4957750</v>
      </c>
      <c r="E8" s="10">
        <v>4123841</v>
      </c>
      <c r="F8" s="10">
        <v>224934</v>
      </c>
      <c r="G8" s="10">
        <v>50884</v>
      </c>
      <c r="H8" s="10">
        <f>D8-E8-F8-G8-I8</f>
        <v>109513</v>
      </c>
      <c r="I8" s="10">
        <v>448578</v>
      </c>
      <c r="J8" s="10">
        <v>4948104</v>
      </c>
      <c r="K8" s="10">
        <f>875732+3072211</f>
        <v>3947943</v>
      </c>
      <c r="L8" s="10">
        <v>364957</v>
      </c>
      <c r="M8" s="10">
        <v>70008</v>
      </c>
      <c r="N8" s="10">
        <f>J8-K8-L8-M8-O8</f>
        <v>143608</v>
      </c>
      <c r="O8" s="10">
        <v>421588</v>
      </c>
    </row>
    <row r="9" spans="1:15" ht="12.75">
      <c r="A9" s="4"/>
      <c r="B9" s="5"/>
      <c r="C9" s="4"/>
      <c r="D9" s="4"/>
      <c r="E9" s="10"/>
      <c r="F9" s="10"/>
      <c r="G9" s="10"/>
      <c r="H9" s="10"/>
      <c r="I9" s="10"/>
      <c r="J9" s="4"/>
      <c r="K9" s="10"/>
      <c r="L9" s="10"/>
      <c r="M9" s="10"/>
      <c r="N9" s="10"/>
      <c r="O9" s="10"/>
    </row>
    <row r="10" spans="1:15" ht="12.75">
      <c r="A10" s="4" t="s">
        <v>4</v>
      </c>
      <c r="B10" s="4"/>
      <c r="C10" s="4" t="s">
        <v>8</v>
      </c>
      <c r="D10" s="10">
        <v>218712</v>
      </c>
      <c r="E10" s="10">
        <v>185195</v>
      </c>
      <c r="F10" s="10">
        <v>8446</v>
      </c>
      <c r="G10" s="10">
        <v>2312</v>
      </c>
      <c r="H10" s="10">
        <f>D10-E10-F10-G10-I10</f>
        <v>4639</v>
      </c>
      <c r="I10" s="10">
        <v>18120</v>
      </c>
      <c r="J10" s="10">
        <v>225035</v>
      </c>
      <c r="K10" s="10">
        <f>35672+148222</f>
        <v>183894</v>
      </c>
      <c r="L10" s="10">
        <v>13528</v>
      </c>
      <c r="M10" s="10">
        <v>3226</v>
      </c>
      <c r="N10" s="10">
        <f>J10-K10-L10-M10-O10</f>
        <v>7322</v>
      </c>
      <c r="O10" s="10">
        <v>17065</v>
      </c>
    </row>
    <row r="11" spans="1:15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4" t="s">
        <v>9</v>
      </c>
      <c r="B12" s="4"/>
      <c r="C12" s="4" t="s">
        <v>10</v>
      </c>
      <c r="D12" s="10">
        <v>71379</v>
      </c>
      <c r="E12" s="10">
        <v>62276</v>
      </c>
      <c r="F12" s="10">
        <v>3176</v>
      </c>
      <c r="G12" s="10">
        <v>848</v>
      </c>
      <c r="H12" s="10">
        <f>D12-E12-F12-G12-I12</f>
        <v>1792</v>
      </c>
      <c r="I12" s="10">
        <v>3287</v>
      </c>
      <c r="J12" s="10">
        <v>79311</v>
      </c>
      <c r="K12" s="10">
        <f>14989+50567</f>
        <v>65556</v>
      </c>
      <c r="L12" s="10">
        <v>5381</v>
      </c>
      <c r="M12" s="10">
        <v>1491</v>
      </c>
      <c r="N12" s="10">
        <f>J12-K12-L12-M12-O12</f>
        <v>3081</v>
      </c>
      <c r="O12" s="10">
        <v>3802</v>
      </c>
    </row>
    <row r="13" spans="1:15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4" t="s">
        <v>34</v>
      </c>
      <c r="B14" s="5" t="s">
        <v>11</v>
      </c>
      <c r="C14" s="4" t="s">
        <v>12</v>
      </c>
      <c r="D14" s="10">
        <v>21606</v>
      </c>
      <c r="E14" s="10">
        <v>18894</v>
      </c>
      <c r="F14" s="10">
        <v>1052</v>
      </c>
      <c r="G14" s="10">
        <v>288</v>
      </c>
      <c r="H14" s="10">
        <f aca="true" t="shared" si="0" ref="H14:H24">D14-E14-F14-G14-I14</f>
        <v>568</v>
      </c>
      <c r="I14" s="10">
        <v>804</v>
      </c>
      <c r="J14" s="10">
        <v>23360</v>
      </c>
      <c r="K14" s="10">
        <f>4440+14664</f>
        <v>19104</v>
      </c>
      <c r="L14" s="10">
        <v>1836</v>
      </c>
      <c r="M14" s="10">
        <v>444</v>
      </c>
      <c r="N14" s="10">
        <f aca="true" t="shared" si="1" ref="N14:N24">J14-K14-L14-M14-O14</f>
        <v>1080</v>
      </c>
      <c r="O14" s="10">
        <v>896</v>
      </c>
    </row>
    <row r="15" spans="1:15" ht="12.75">
      <c r="A15" s="4" t="s">
        <v>34</v>
      </c>
      <c r="B15" s="5" t="s">
        <v>13</v>
      </c>
      <c r="C15" s="4" t="s">
        <v>30</v>
      </c>
      <c r="D15" s="10">
        <v>636</v>
      </c>
      <c r="E15" s="10">
        <v>520</v>
      </c>
      <c r="F15" s="10">
        <v>20</v>
      </c>
      <c r="G15" s="10">
        <v>12</v>
      </c>
      <c r="H15" s="10">
        <f t="shared" si="0"/>
        <v>20</v>
      </c>
      <c r="I15" s="10">
        <v>64</v>
      </c>
      <c r="J15" s="10">
        <v>2856</v>
      </c>
      <c r="K15" s="10">
        <f>492+1964</f>
        <v>2456</v>
      </c>
      <c r="L15" s="10">
        <v>144</v>
      </c>
      <c r="M15" s="10">
        <v>36</v>
      </c>
      <c r="N15" s="10">
        <f t="shared" si="1"/>
        <v>72</v>
      </c>
      <c r="O15" s="10">
        <v>148</v>
      </c>
    </row>
    <row r="16" spans="1:15" ht="12.75">
      <c r="A16" s="4" t="s">
        <v>34</v>
      </c>
      <c r="B16" s="5" t="s">
        <v>14</v>
      </c>
      <c r="C16" s="4" t="s">
        <v>15</v>
      </c>
      <c r="D16" s="10">
        <v>7955</v>
      </c>
      <c r="E16" s="10">
        <v>7075</v>
      </c>
      <c r="F16" s="10">
        <v>288</v>
      </c>
      <c r="G16" s="10">
        <v>72</v>
      </c>
      <c r="H16" s="10">
        <f t="shared" si="0"/>
        <v>160</v>
      </c>
      <c r="I16" s="10">
        <v>360</v>
      </c>
      <c r="J16" s="10">
        <v>7456</v>
      </c>
      <c r="K16" s="10">
        <f>1316+4872</f>
        <v>6188</v>
      </c>
      <c r="L16" s="10">
        <v>440</v>
      </c>
      <c r="M16" s="10">
        <v>176</v>
      </c>
      <c r="N16" s="10">
        <f t="shared" si="1"/>
        <v>248</v>
      </c>
      <c r="O16" s="10">
        <v>404</v>
      </c>
    </row>
    <row r="17" spans="1:15" ht="12.75">
      <c r="A17" s="4" t="s">
        <v>34</v>
      </c>
      <c r="B17" s="5" t="s">
        <v>16</v>
      </c>
      <c r="C17" s="4" t="s">
        <v>17</v>
      </c>
      <c r="D17" s="10">
        <v>7236</v>
      </c>
      <c r="E17" s="10">
        <v>6376</v>
      </c>
      <c r="F17" s="10">
        <v>300</v>
      </c>
      <c r="G17" s="10">
        <v>68</v>
      </c>
      <c r="H17" s="10">
        <f t="shared" si="0"/>
        <v>224</v>
      </c>
      <c r="I17" s="10">
        <v>268</v>
      </c>
      <c r="J17" s="10">
        <v>8278</v>
      </c>
      <c r="K17" s="10">
        <f>1666+5485</f>
        <v>7151</v>
      </c>
      <c r="L17" s="10">
        <v>435</v>
      </c>
      <c r="M17" s="10">
        <v>113</v>
      </c>
      <c r="N17" s="10">
        <f t="shared" si="1"/>
        <v>259</v>
      </c>
      <c r="O17" s="10">
        <v>320</v>
      </c>
    </row>
    <row r="18" spans="1:15" ht="12.75">
      <c r="A18" s="4" t="s">
        <v>34</v>
      </c>
      <c r="B18" s="5" t="s">
        <v>18</v>
      </c>
      <c r="C18" s="4" t="s">
        <v>19</v>
      </c>
      <c r="D18" s="10">
        <v>2248</v>
      </c>
      <c r="E18" s="10">
        <v>2008</v>
      </c>
      <c r="F18" s="10">
        <v>84</v>
      </c>
      <c r="G18" s="10">
        <v>20</v>
      </c>
      <c r="H18" s="10">
        <f t="shared" si="0"/>
        <v>48</v>
      </c>
      <c r="I18" s="10">
        <v>88</v>
      </c>
      <c r="J18" s="10">
        <v>2476</v>
      </c>
      <c r="K18" s="10">
        <f>1640+500</f>
        <v>2140</v>
      </c>
      <c r="L18" s="10">
        <v>120</v>
      </c>
      <c r="M18" s="10">
        <v>20</v>
      </c>
      <c r="N18" s="10">
        <f t="shared" si="1"/>
        <v>108</v>
      </c>
      <c r="O18" s="10">
        <v>88</v>
      </c>
    </row>
    <row r="19" spans="1:15" ht="12.75">
      <c r="A19" s="4" t="s">
        <v>34</v>
      </c>
      <c r="B19" s="5" t="s">
        <v>20</v>
      </c>
      <c r="C19" s="4" t="s">
        <v>21</v>
      </c>
      <c r="D19" s="10">
        <v>486</v>
      </c>
      <c r="E19" s="10">
        <v>405</v>
      </c>
      <c r="F19" s="10">
        <v>4</v>
      </c>
      <c r="G19" s="10">
        <v>0</v>
      </c>
      <c r="H19" s="10">
        <f t="shared" si="0"/>
        <v>16</v>
      </c>
      <c r="I19" s="10">
        <v>61</v>
      </c>
      <c r="J19" s="10">
        <v>648</v>
      </c>
      <c r="K19" s="10">
        <f>440+84</f>
        <v>524</v>
      </c>
      <c r="L19" s="10">
        <v>24</v>
      </c>
      <c r="M19" s="10">
        <v>8</v>
      </c>
      <c r="N19" s="10">
        <f t="shared" si="1"/>
        <v>12</v>
      </c>
      <c r="O19" s="10">
        <v>80</v>
      </c>
    </row>
    <row r="20" spans="1:15" ht="12.75">
      <c r="A20" s="4" t="s">
        <v>34</v>
      </c>
      <c r="B20" s="5" t="s">
        <v>22</v>
      </c>
      <c r="C20" s="4" t="s">
        <v>23</v>
      </c>
      <c r="D20" s="10">
        <v>5655</v>
      </c>
      <c r="E20" s="10">
        <v>4977</v>
      </c>
      <c r="F20" s="10">
        <v>200</v>
      </c>
      <c r="G20" s="10">
        <v>64</v>
      </c>
      <c r="H20" s="10">
        <f t="shared" si="0"/>
        <v>104</v>
      </c>
      <c r="I20" s="10">
        <v>310</v>
      </c>
      <c r="J20" s="10">
        <v>6324</v>
      </c>
      <c r="K20" s="10">
        <f>1100+4200</f>
        <v>5300</v>
      </c>
      <c r="L20" s="10">
        <v>392</v>
      </c>
      <c r="M20" s="10">
        <v>92</v>
      </c>
      <c r="N20" s="10">
        <f t="shared" si="1"/>
        <v>220</v>
      </c>
      <c r="O20" s="10">
        <v>320</v>
      </c>
    </row>
    <row r="21" spans="1:15" ht="12.75">
      <c r="A21" s="4" t="s">
        <v>34</v>
      </c>
      <c r="B21" s="5" t="s">
        <v>24</v>
      </c>
      <c r="C21" s="4" t="s">
        <v>31</v>
      </c>
      <c r="D21" s="10">
        <v>12205</v>
      </c>
      <c r="E21" s="10">
        <v>10345</v>
      </c>
      <c r="F21" s="10">
        <v>668</v>
      </c>
      <c r="G21" s="10">
        <v>164</v>
      </c>
      <c r="H21" s="10">
        <f t="shared" si="0"/>
        <v>332</v>
      </c>
      <c r="I21" s="10">
        <v>696</v>
      </c>
      <c r="J21" s="10">
        <v>12270</v>
      </c>
      <c r="K21" s="10">
        <f>7312+2604</f>
        <v>9916</v>
      </c>
      <c r="L21" s="10">
        <v>868</v>
      </c>
      <c r="M21" s="10">
        <v>288</v>
      </c>
      <c r="N21" s="10">
        <f t="shared" si="1"/>
        <v>480</v>
      </c>
      <c r="O21" s="10">
        <v>718</v>
      </c>
    </row>
    <row r="22" spans="1:15" ht="12.75">
      <c r="A22" s="4" t="s">
        <v>34</v>
      </c>
      <c r="B22" s="5" t="s">
        <v>25</v>
      </c>
      <c r="C22" s="4" t="s">
        <v>26</v>
      </c>
      <c r="D22" s="10">
        <v>68</v>
      </c>
      <c r="E22" s="10">
        <v>64</v>
      </c>
      <c r="F22" s="10">
        <v>0</v>
      </c>
      <c r="G22" s="10">
        <v>0</v>
      </c>
      <c r="H22" s="10">
        <f t="shared" si="0"/>
        <v>0</v>
      </c>
      <c r="I22" s="10">
        <v>4</v>
      </c>
      <c r="J22" s="10">
        <v>204</v>
      </c>
      <c r="K22" s="10">
        <v>180</v>
      </c>
      <c r="L22" s="10">
        <v>4</v>
      </c>
      <c r="M22" s="10">
        <v>4</v>
      </c>
      <c r="N22" s="10">
        <f t="shared" si="1"/>
        <v>8</v>
      </c>
      <c r="O22" s="10">
        <v>8</v>
      </c>
    </row>
    <row r="23" spans="1:15" ht="12.75">
      <c r="A23" s="4" t="s">
        <v>34</v>
      </c>
      <c r="B23" s="5" t="s">
        <v>27</v>
      </c>
      <c r="C23" s="4" t="s">
        <v>32</v>
      </c>
      <c r="D23" s="10">
        <v>8644</v>
      </c>
      <c r="E23" s="10">
        <v>7488</v>
      </c>
      <c r="F23" s="10">
        <v>356</v>
      </c>
      <c r="G23" s="10">
        <v>148</v>
      </c>
      <c r="H23" s="10">
        <f t="shared" si="0"/>
        <v>232</v>
      </c>
      <c r="I23" s="10">
        <v>420</v>
      </c>
      <c r="J23" s="10">
        <v>8512</v>
      </c>
      <c r="K23" s="10">
        <f>1420+5444</f>
        <v>6864</v>
      </c>
      <c r="L23" s="10">
        <v>600</v>
      </c>
      <c r="M23" s="10">
        <v>252</v>
      </c>
      <c r="N23" s="10">
        <f t="shared" si="1"/>
        <v>380</v>
      </c>
      <c r="O23" s="10">
        <v>416</v>
      </c>
    </row>
    <row r="24" spans="1:15" ht="12.75">
      <c r="A24" s="6" t="s">
        <v>34</v>
      </c>
      <c r="B24" s="7" t="s">
        <v>28</v>
      </c>
      <c r="C24" s="6" t="s">
        <v>33</v>
      </c>
      <c r="D24" s="11">
        <v>4640</v>
      </c>
      <c r="E24" s="11">
        <v>4124</v>
      </c>
      <c r="F24" s="11">
        <v>204</v>
      </c>
      <c r="G24" s="11">
        <v>12</v>
      </c>
      <c r="H24" s="11">
        <f t="shared" si="0"/>
        <v>88</v>
      </c>
      <c r="I24" s="11">
        <v>212</v>
      </c>
      <c r="J24" s="11">
        <v>6927</v>
      </c>
      <c r="K24" s="11">
        <f>4378+1355</f>
        <v>5733</v>
      </c>
      <c r="L24" s="11">
        <v>518</v>
      </c>
      <c r="M24" s="11">
        <v>58</v>
      </c>
      <c r="N24" s="11">
        <f t="shared" si="1"/>
        <v>214</v>
      </c>
      <c r="O24" s="11">
        <v>404</v>
      </c>
    </row>
    <row r="25" s="1" customFormat="1" ht="12.75"/>
    <row r="26" s="1" customFormat="1" ht="12.75">
      <c r="C26" t="s">
        <v>72</v>
      </c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2005-01-13T08:23:29Z</cp:lastPrinted>
  <dcterms:created xsi:type="dcterms:W3CDTF">2004-03-21T18:55:38Z</dcterms:created>
  <dcterms:modified xsi:type="dcterms:W3CDTF">2005-02-01T09:49:59Z</dcterms:modified>
  <cp:category/>
  <cp:version/>
  <cp:contentType/>
  <cp:contentStatus/>
</cp:coreProperties>
</file>